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GuillermoA\Documents\RIB_erasmus+\RIB_Inf\01_Reconocimientos\"/>
    </mc:Choice>
  </mc:AlternateContent>
  <xr:revisionPtr revIDLastSave="0" documentId="13_ncr:1_{3B4B27DD-940A-48D0-86DD-9EAE80FC7E42}" xr6:coauthVersionLast="47" xr6:coauthVersionMax="47" xr10:uidLastSave="{00000000-0000-0000-0000-000000000000}"/>
  <bookViews>
    <workbookView xWindow="28680" yWindow="-120" windowWidth="19440" windowHeight="15000" tabRatio="500" xr2:uid="{00000000-000D-0000-FFFF-FFFF00000000}"/>
  </bookViews>
  <sheets>
    <sheet name="Ficha_emparejamiento" sheetId="1" r:id="rId1"/>
    <sheet name="TablaAsig" sheetId="2" r:id="rId2"/>
  </sheets>
  <definedNames>
    <definedName name="_xlnm._FilterDatabase" localSheetId="1" hidden="1">TablaAsig!$A$1:$S$114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1" l="1"/>
  <c r="S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3" i="2"/>
  <c r="S34" i="2"/>
  <c r="S35" i="2"/>
  <c r="S36" i="2"/>
  <c r="S37" i="2"/>
  <c r="S38" i="2"/>
  <c r="S39" i="2"/>
  <c r="S40" i="2"/>
  <c r="S41" i="2"/>
  <c r="S42" i="2"/>
  <c r="S43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9" i="2"/>
  <c r="S60" i="2"/>
  <c r="S61" i="2"/>
  <c r="S63" i="2"/>
  <c r="S64" i="2"/>
  <c r="S65" i="2"/>
  <c r="S67" i="2"/>
  <c r="S68" i="2"/>
  <c r="S69" i="2"/>
  <c r="S70" i="2"/>
  <c r="S71" i="2"/>
  <c r="S72" i="2"/>
  <c r="S73" i="2"/>
  <c r="S75" i="2"/>
  <c r="S76" i="2"/>
  <c r="S77" i="2"/>
  <c r="S78" i="2"/>
  <c r="S79" i="2"/>
  <c r="S80" i="2"/>
  <c r="N5" i="1"/>
  <c r="M5" i="1"/>
  <c r="K5" i="1"/>
  <c r="J5" i="1"/>
  <c r="I5" i="1"/>
  <c r="H5" i="1"/>
  <c r="G5" i="1"/>
  <c r="F5" i="1"/>
  <c r="D5" i="1"/>
  <c r="N4" i="1" l="1"/>
  <c r="J4" i="1"/>
  <c r="K4" i="1"/>
  <c r="I4" i="1"/>
  <c r="H4" i="1"/>
  <c r="G4" i="1"/>
  <c r="F4" i="1"/>
  <c r="D4" i="1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E5" i="1" s="1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E4" i="1" l="1"/>
</calcChain>
</file>

<file path=xl/sharedStrings.xml><?xml version="1.0" encoding="utf-8"?>
<sst xmlns="http://schemas.openxmlformats.org/spreadsheetml/2006/main" count="974" uniqueCount="311">
  <si>
    <t>Curso</t>
  </si>
  <si>
    <t>Cuatr.</t>
  </si>
  <si>
    <t>ECTS</t>
  </si>
  <si>
    <t>Código</t>
  </si>
  <si>
    <t>Mención</t>
  </si>
  <si>
    <t>Nombre</t>
  </si>
  <si>
    <t>Idioma</t>
  </si>
  <si>
    <t>Link</t>
  </si>
  <si>
    <t>IS</t>
  </si>
  <si>
    <t>Titulación</t>
  </si>
  <si>
    <t>IS_tipo</t>
  </si>
  <si>
    <t>Ob_M</t>
  </si>
  <si>
    <t>Validación</t>
  </si>
  <si>
    <t>ADA</t>
  </si>
  <si>
    <t>CO</t>
  </si>
  <si>
    <t>MIND</t>
  </si>
  <si>
    <t>Trabajo fin de máster</t>
  </si>
  <si>
    <r>
      <rPr>
        <sz val="10"/>
        <rFont val="Arial Narrow"/>
        <family val="2"/>
      </rPr>
      <t>2ºC</t>
    </r>
  </si>
  <si>
    <t>OB</t>
  </si>
  <si>
    <t>MII-v</t>
  </si>
  <si>
    <t>I+D+i en Informátic</t>
  </si>
  <si>
    <t>Tecnologías distribuidas y BlockChain</t>
  </si>
  <si>
    <r>
      <t>1</t>
    </r>
    <r>
      <rPr>
        <sz val="10"/>
        <rFont val="Arial Narrow"/>
        <family val="2"/>
      </rPr>
      <t>ºC</t>
    </r>
  </si>
  <si>
    <t>Arquitecturas BigData</t>
  </si>
  <si>
    <t>Sistemas avanzados de interacción</t>
  </si>
  <si>
    <t>Interfaces gráficas y entornos virtuales</t>
  </si>
  <si>
    <t>Sistemas conversacionales</t>
  </si>
  <si>
    <t>Sistemas Empotrados e IoT</t>
  </si>
  <si>
    <t>Supercomputación y BigData</t>
  </si>
  <si>
    <t>Deep learning y sus aplicaciones</t>
  </si>
  <si>
    <t>Técnicas escalables de análisis de datos en entornos Big Data: Regresión y descubrimiento de conocimiento</t>
  </si>
  <si>
    <t>Técnicas escalables de análisis de datos en entornos Big Data: Clasificadores</t>
  </si>
  <si>
    <t>Ciberseguridad</t>
  </si>
  <si>
    <t>Calidad del software: Certificación y auditorías de calidad de procesos, sistemas, datos y servicios</t>
  </si>
  <si>
    <t>Economía de la innovación en el Sector TIC</t>
  </si>
  <si>
    <t>Estrategia empresarial y dirección de proyectos</t>
  </si>
  <si>
    <t>Gestión económico-financiera de empresas y proyectos en Entornos TIC</t>
  </si>
  <si>
    <t>MII-p</t>
  </si>
  <si>
    <t>Sí</t>
  </si>
  <si>
    <t>DHE</t>
  </si>
  <si>
    <t>Diseño de hardware específico</t>
  </si>
  <si>
    <t>TI</t>
  </si>
  <si>
    <t>Optat</t>
  </si>
  <si>
    <r>
      <rPr>
        <sz val="10"/>
        <rFont val="Arial Narrow"/>
        <family val="2"/>
      </rPr>
      <t>OP</t>
    </r>
  </si>
  <si>
    <t>GII</t>
  </si>
  <si>
    <t>TfgCO</t>
  </si>
  <si>
    <t>Trabajo fin de grado - mención computación</t>
  </si>
  <si>
    <t>Ob_5_co</t>
  </si>
  <si>
    <t>Oblig</t>
  </si>
  <si>
    <r>
      <rPr>
        <sz val="10"/>
        <rFont val="Arial Narrow"/>
        <family val="2"/>
      </rPr>
      <t>OB</t>
    </r>
  </si>
  <si>
    <t>TfgTI</t>
  </si>
  <si>
    <t>Trabajo fin de grado - mención tecnologías de la información</t>
  </si>
  <si>
    <t>TfgIS</t>
  </si>
  <si>
    <t>Trabajo de fin de grado - mención ingeniería de software</t>
  </si>
  <si>
    <t>PrIS</t>
  </si>
  <si>
    <t>Prácticas en empresa - mención ingeniería de software</t>
  </si>
  <si>
    <t>SMOV</t>
  </si>
  <si>
    <t>Sistemas móviles</t>
  </si>
  <si>
    <t>IS, TI</t>
  </si>
  <si>
    <t>Opt_m</t>
  </si>
  <si>
    <r>
      <rPr>
        <sz val="10"/>
        <rFont val="Arial Narrow"/>
        <family val="2"/>
      </rPr>
      <t>1ºC</t>
    </r>
  </si>
  <si>
    <t>SIN DOCENCIA</t>
  </si>
  <si>
    <t>No</t>
  </si>
  <si>
    <t>Señales y sistemas</t>
  </si>
  <si>
    <t>TI, CO</t>
  </si>
  <si>
    <t>PAEF</t>
  </si>
  <si>
    <t>Principios de análisis económico financiero</t>
  </si>
  <si>
    <t>PGP</t>
  </si>
  <si>
    <t>Planificación y gestión de proyectos</t>
  </si>
  <si>
    <t>Minería de datos</t>
  </si>
  <si>
    <t>Ob_5_inf</t>
  </si>
  <si>
    <t>ESTD</t>
  </si>
  <si>
    <t>Estadistica descriptiva</t>
  </si>
  <si>
    <t>REC</t>
  </si>
  <si>
    <t>Rendimiento y evaluación de computadores</t>
  </si>
  <si>
    <t>HEMP</t>
  </si>
  <si>
    <t>Hardware empotrado</t>
  </si>
  <si>
    <t>SIDO</t>
  </si>
  <si>
    <t>Sistemas de información y dirección de organizaciones</t>
  </si>
  <si>
    <t>PADW</t>
  </si>
  <si>
    <t>Plataformas de aplicaciones distribuidas y web</t>
  </si>
  <si>
    <t>PGPI</t>
  </si>
  <si>
    <t>Planificación y gestión de plataformas</t>
  </si>
  <si>
    <t>ABD</t>
  </si>
  <si>
    <t>PrTI</t>
  </si>
  <si>
    <t>Prácticas en empresa - mención tecnologías de la informacion</t>
  </si>
  <si>
    <t>Valoración de inversiones tic</t>
  </si>
  <si>
    <t>IS, TI, CO</t>
  </si>
  <si>
    <t>MIO</t>
  </si>
  <si>
    <t>Modelos de investigación operativa</t>
  </si>
  <si>
    <t>IFOR</t>
  </si>
  <si>
    <t>Informática forense</t>
  </si>
  <si>
    <t>RANO</t>
  </si>
  <si>
    <t>Regresión y anova</t>
  </si>
  <si>
    <t>Calidad de software</t>
  </si>
  <si>
    <t>PDSC</t>
  </si>
  <si>
    <t>Planificación y diseño de sistemas computacionales</t>
  </si>
  <si>
    <t>DBCS</t>
  </si>
  <si>
    <t>Desarrollo basado en componentes y servicios</t>
  </si>
  <si>
    <t>PrCO</t>
  </si>
  <si>
    <t>Prácticas en empresa - mención computación</t>
  </si>
  <si>
    <t>PyS</t>
  </si>
  <si>
    <t>Profesión y sociedad</t>
  </si>
  <si>
    <t>INFE1</t>
  </si>
  <si>
    <t>Inferencia estadistica i</t>
  </si>
  <si>
    <t>SAII</t>
  </si>
  <si>
    <t>Sistemas avanzados de integración de la información</t>
  </si>
  <si>
    <t>Ob_4_inf</t>
  </si>
  <si>
    <t>PAG</t>
  </si>
  <si>
    <t>Programación de aplicaciones gráficas</t>
  </si>
  <si>
    <t>CRIP</t>
  </si>
  <si>
    <t>Códigos y criptografía</t>
  </si>
  <si>
    <t>GLF</t>
  </si>
  <si>
    <t>Gramáticas y lenguajes formales</t>
  </si>
  <si>
    <t>MTD</t>
  </si>
  <si>
    <t>Modelos para la toma de decisiones</t>
  </si>
  <si>
    <t>DESI</t>
  </si>
  <si>
    <t>Diseño y evaluación de sistemas interactivos</t>
  </si>
  <si>
    <t>ALGC</t>
  </si>
  <si>
    <t>Algoritmos y computación</t>
  </si>
  <si>
    <t>Ob_4_co</t>
  </si>
  <si>
    <t>ACA</t>
  </si>
  <si>
    <t>Arquitecturas de computación avanzadas</t>
  </si>
  <si>
    <t>SINT</t>
  </si>
  <si>
    <t>Sistemas inteligentes</t>
  </si>
  <si>
    <t>SEMP</t>
  </si>
  <si>
    <t>Sistemas empotrados</t>
  </si>
  <si>
    <t>4IS/3TI</t>
  </si>
  <si>
    <t>SMUL</t>
  </si>
  <si>
    <t>Sistemas multimedia</t>
  </si>
  <si>
    <t>ARS</t>
  </si>
  <si>
    <t>Arquitectura de redes y servicios</t>
  </si>
  <si>
    <t>ESI</t>
  </si>
  <si>
    <t>Evaluación de sistemas informáticos</t>
  </si>
  <si>
    <t>DIAS</t>
  </si>
  <si>
    <t>Diseño, integración y adaptación de software</t>
  </si>
  <si>
    <t>TDBD</t>
  </si>
  <si>
    <t>Tecnologia y diseño de bases de datos</t>
  </si>
  <si>
    <t>GSI</t>
  </si>
  <si>
    <t>Garantía y seguridad de la información</t>
  </si>
  <si>
    <t>DASR</t>
  </si>
  <si>
    <t>Diseño, administración y seguridad de redes</t>
  </si>
  <si>
    <t>ASO</t>
  </si>
  <si>
    <t>Administración de sistemas operativos</t>
  </si>
  <si>
    <t>TAA</t>
  </si>
  <si>
    <t>Técnicas de aprendizaje automático</t>
  </si>
  <si>
    <t>IS, CO</t>
  </si>
  <si>
    <t>SSW</t>
  </si>
  <si>
    <t>Servicios y sistemas web</t>
  </si>
  <si>
    <t>ECT</t>
  </si>
  <si>
    <t>Economía del cambio tecnológico</t>
  </si>
  <si>
    <t>CPAR</t>
  </si>
  <si>
    <t>Computación paralela</t>
  </si>
  <si>
    <t>TDS</t>
  </si>
  <si>
    <t>Tecnologías para el desarrollo de software</t>
  </si>
  <si>
    <t>SRS</t>
  </si>
  <si>
    <t>Seguridad de redes y sistemas</t>
  </si>
  <si>
    <t>LP</t>
  </si>
  <si>
    <t>Lenguajes de programación</t>
  </si>
  <si>
    <t>ERSS</t>
  </si>
  <si>
    <t>Evaluación y rendimiento de sistemas software</t>
  </si>
  <si>
    <t>3IS/4CO</t>
  </si>
  <si>
    <t>DIS</t>
  </si>
  <si>
    <t>Diseño de software</t>
  </si>
  <si>
    <t>MOD</t>
  </si>
  <si>
    <t>Modelado de sistemas software</t>
  </si>
  <si>
    <t>ICO</t>
  </si>
  <si>
    <t>Ingeniería del conocimiento</t>
  </si>
  <si>
    <t>ABDB</t>
  </si>
  <si>
    <t>Analisis y diseño de bases de datos</t>
  </si>
  <si>
    <t>Ob_3_co</t>
  </si>
  <si>
    <t>Análisis y diseño de algoritmos</t>
  </si>
  <si>
    <t>FIS</t>
  </si>
  <si>
    <t>Fundamentos de ingeniería de software</t>
  </si>
  <si>
    <t>Ob_3_inf</t>
  </si>
  <si>
    <t>FIA</t>
  </si>
  <si>
    <t>Fundamentos de inteligencia artificial</t>
  </si>
  <si>
    <t>Ob_2_co</t>
  </si>
  <si>
    <t>SDIS</t>
  </si>
  <si>
    <t>Interacción persona-computadora</t>
  </si>
  <si>
    <t>Sistemas distribuidos</t>
  </si>
  <si>
    <t>ESO</t>
  </si>
  <si>
    <t>Estructura de sistemas operativos</t>
  </si>
  <si>
    <t>POO</t>
  </si>
  <si>
    <t>Programación orientada a objetos</t>
  </si>
  <si>
    <t>EDA</t>
  </si>
  <si>
    <t>Estructuras de datos y algoritmos</t>
  </si>
  <si>
    <t>FSO</t>
  </si>
  <si>
    <t>Fundamentos de sistemas operativos</t>
  </si>
  <si>
    <t>AOC</t>
  </si>
  <si>
    <t>Arquitectura y organización de computadoras</t>
  </si>
  <si>
    <t>Ob_2_inf</t>
  </si>
  <si>
    <t>Estadística</t>
  </si>
  <si>
    <t>Bas</t>
  </si>
  <si>
    <t>PAR</t>
  </si>
  <si>
    <t>Paradigmas de programación</t>
  </si>
  <si>
    <t>Ob_1_co</t>
  </si>
  <si>
    <t>FCOM</t>
  </si>
  <si>
    <t>Fundamentos de computadoras</t>
  </si>
  <si>
    <t>Ba_1_inf</t>
  </si>
  <si>
    <t>PHI</t>
  </si>
  <si>
    <t>Física</t>
  </si>
  <si>
    <t>AMAT</t>
  </si>
  <si>
    <t>Ampliación de matemáticas</t>
  </si>
  <si>
    <t>Ba_1_co</t>
  </si>
  <si>
    <t>FRED</t>
  </si>
  <si>
    <t>Fundamentos de redes de computadoras</t>
  </si>
  <si>
    <t>Ba_2_inf</t>
  </si>
  <si>
    <t>FPRO</t>
  </si>
  <si>
    <t>Fundamentos de programación</t>
  </si>
  <si>
    <t>SDIG</t>
  </si>
  <si>
    <t>Sistemas digitales</t>
  </si>
  <si>
    <t>MDIS</t>
  </si>
  <si>
    <t>Matemática discreta</t>
  </si>
  <si>
    <t>FMAT</t>
  </si>
  <si>
    <t>Fundamentos de matemáticas</t>
  </si>
  <si>
    <t>FOE</t>
  </si>
  <si>
    <t>Fundamentos de organización de empresas</t>
  </si>
  <si>
    <t>GUÍA</t>
  </si>
  <si>
    <t>ACRO.</t>
  </si>
  <si>
    <t>NOMBRE</t>
  </si>
  <si>
    <t>MENCIONES</t>
  </si>
  <si>
    <t>MATERIA</t>
  </si>
  <si>
    <t>CÓDIGO</t>
  </si>
  <si>
    <t>INDAT_tipo</t>
  </si>
  <si>
    <t>CO_tipo</t>
  </si>
  <si>
    <t>TI_tipo</t>
  </si>
  <si>
    <t>Cuatr</t>
  </si>
  <si>
    <t>Cuatrimestre</t>
  </si>
  <si>
    <t>Tipo</t>
  </si>
  <si>
    <t>Titulo</t>
  </si>
  <si>
    <t>#</t>
  </si>
  <si>
    <t>Cur-so</t>
  </si>
  <si>
    <t>I_PISA01</t>
  </si>
  <si>
    <t>Administración de bases de datos</t>
  </si>
  <si>
    <t>Fecha aprobaciòn o revisión</t>
  </si>
  <si>
    <t>Destino</t>
  </si>
  <si>
    <t>https://apps.stic.uva.es/guias_docentes/uploads/2023/545/46900/1/Documento.pdf</t>
  </si>
  <si>
    <t>https://apps.stic.uva.es/guias_docentes/uploads/2023/545/46901/1/Documento.pdf</t>
  </si>
  <si>
    <t>https://apps.stic.uva.es/guias_docentes/uploads/2023/545/46902/1/Documento.pdf</t>
  </si>
  <si>
    <t>https://apps.stic.uva.es/guias_docentes/uploads/2023/545/46903/1/Documento.pdf</t>
  </si>
  <si>
    <t>https://apps.stic.uva.es/guias_docentes/uploads/2023/545/46904/1/Documento.pdf</t>
  </si>
  <si>
    <t>https://apps.stic.uva.es/guias_docentes/uploads/2023/545/46905/1/Documento.pdf</t>
  </si>
  <si>
    <t>https://apps.stic.uva.es/guias_docentes/uploads/2023/545/46906/1/Documento.pdf</t>
  </si>
  <si>
    <t>https://apps.stic.uva.es/guias_docentes/uploads/2023/545/46907/1/Documento.pdf</t>
  </si>
  <si>
    <t>https://apps.stic.uva.es/guias_docentes/uploads/2023/545/46908/1/Documento.pdf</t>
  </si>
  <si>
    <t>https://apps.stic.uva.es/guias_docentes/uploads/2023/545/46909/1/Documento.pdf</t>
  </si>
  <si>
    <t>https://apps.stic.uva.es/guias_docentes/uploads/2023/545/46910/1/Documento.pdf</t>
  </si>
  <si>
    <t>https://apps.stic.uva.es/guias_docentes/uploads/2023/545/46911/1/Documento.pdf</t>
  </si>
  <si>
    <t>https://apps.stic.uva.es/guias_docentes/uploads/2023/545/46912/1/Documento.pdf</t>
  </si>
  <si>
    <t>https://apps.stic.uva.es/guias_docentes/uploads/2023/545/46913/1/Documento.pdf</t>
  </si>
  <si>
    <t>https://apps.stic.uva.es/guias_docentes/uploads/2023/545/46914/1/Documento.pdf</t>
  </si>
  <si>
    <t>https://apps.stic.uva.es/guias_docentes/uploads/2023/545/46915/1/Documento.pdf</t>
  </si>
  <si>
    <t>https://apps.stic.uva.es/guias_docentes/uploads/2023/545/46916/1/Documento.pdf</t>
  </si>
  <si>
    <t>https://apps.stic.uva.es/guias_docentes/uploads/2023/545/46917/1/Documento.pdf</t>
  </si>
  <si>
    <t>https://apps.stic.uva.es/guias_docentes/uploads/2023/545/46918/1/Documento.pdf</t>
  </si>
  <si>
    <t>https://apps.stic.uva.es/guias_docentes/uploads/2023/545/46919/1/Documento.pdf</t>
  </si>
  <si>
    <t>https://apps.stic.uva.es/guias_docentes/uploads/2023/545/46920/1/Documento.pdf</t>
  </si>
  <si>
    <t>https://apps.stic.uva.es/guias_docentes/uploads/2023/545/46921/1/Documento.pdf</t>
  </si>
  <si>
    <t>https://apps.stic.uva.es/guias_docentes/uploads/2023/545/46922/1/Documento.pdf</t>
  </si>
  <si>
    <t>https://apps.stic.uva.es/guias_docentes/uploads/2023/545/46923/1/Documento.pdf</t>
  </si>
  <si>
    <t>https://apps.stic.uva.es/guias_docentes/uploads/2023/545/46924/1/Documento.pdf</t>
  </si>
  <si>
    <t>https://apps.stic.uva.es/guias_docentes/uploads/2023/545/46925/1/Documento.pdf</t>
  </si>
  <si>
    <t>https://apps.stic.uva.es/guias_docentes/uploads/2023/545/46926/1/Documento.pdf</t>
  </si>
  <si>
    <t>https://apps.stic.uva.es/guias_docentes/uploads/2023/545/46927/1/Documento.pdf</t>
  </si>
  <si>
    <t>https://apps.stic.uva.es/guias_docentes/uploads/2023/545/46928/1/Documento.pdf</t>
  </si>
  <si>
    <t>https://apps.stic.uva.es/guias_docentes/uploads/2023/545/46929/1/Documento.pdf</t>
  </si>
  <si>
    <t>https://apps.stic.uva.es/guias_docentes/uploads/2023/545/46931/1/Documento.pdf</t>
  </si>
  <si>
    <t>https://apps.stic.uva.es/guias_docentes/uploads/2023/545/46932/1/Documento.pdf</t>
  </si>
  <si>
    <t>https://apps.stic.uva.es/guias_docentes/uploads/2023/545/46933/1/Documento.pdf</t>
  </si>
  <si>
    <t>https://apps.stic.uva.es/guias_docentes/uploads/2023/545/46934/1/Documento.pdf</t>
  </si>
  <si>
    <t>https://apps.stic.uva.es/guias_docentes/uploads/2023/545/46935/1/Documento.pdf</t>
  </si>
  <si>
    <t>https://apps.stic.uva.es/guias_docentes/uploads/2023/545/46936/1/Documento.pdf</t>
  </si>
  <si>
    <t>https://apps.stic.uva.es/guias_docentes/uploads/2023/545/46937/1/Documento.pdf</t>
  </si>
  <si>
    <t>https://apps.stic.uva.es/guias_docentes/uploads/2023/545/46938/1/Documento.pdf</t>
  </si>
  <si>
    <t>https://apps.stic.uva.es/guias_docentes/uploads/2023/545/46939/1/Documento.pdf</t>
  </si>
  <si>
    <t>https://apps.stic.uva.es/guias_docentes/uploads/2023/545/46940/1/Documento.pdf</t>
  </si>
  <si>
    <t>https://apps.stic.uva.es/guias_docentes/uploads/2023/545/46941/1/Documento.pdf</t>
  </si>
  <si>
    <t>https://apps.stic.uva.es/guias_docentes/uploads/2023/545/46943/1/Documento.pdf</t>
  </si>
  <si>
    <t>https://apps.stic.uva.es/guias_docentes/uploads/2023/545/46944/1/Documento.pdf</t>
  </si>
  <si>
    <t>https://apps.stic.uva.es/guias_docentes/uploads/2023/545/46945/1/Documento.pdf</t>
  </si>
  <si>
    <t>https://apps.stic.uva.es/guias_docentes/uploads/2023/545/46946/1/Documento.pdf</t>
  </si>
  <si>
    <t>https://apps.stic.uva.es/guias_docentes/uploads/2023/545/46947/1/Documento.pdf</t>
  </si>
  <si>
    <t>https://apps.stic.uva.es/guias_docentes/uploads/2023/545/46948/1/Documento.pdf</t>
  </si>
  <si>
    <t>https://apps.stic.uva.es/guias_docentes/uploads/2023/545/46949/1/Documento.pdf</t>
  </si>
  <si>
    <t>https://apps.stic.uva.es/guias_docentes/uploads/2023/545/46950/1/Documento.pdf</t>
  </si>
  <si>
    <t>https://apps.stic.uva.es/guias_docentes/uploads/2023/545/46951/1/Documento.pdf</t>
  </si>
  <si>
    <t>https://apps.stic.uva.es/guias_docentes/uploads/2023/545/46952/1/Documento.pdf</t>
  </si>
  <si>
    <t>https://apps.stic.uva.es/guias_docentes/uploads/2023/545/46953/1/Documento.pdf</t>
  </si>
  <si>
    <t>https://apps.stic.uva.es/guias_docentes/uploads/2023/545/46954/1/Documento.pdf</t>
  </si>
  <si>
    <t>https://apps.stic.uva.es/guias_docentes/uploads/2023/545/46955/1/Documento.pdf</t>
  </si>
  <si>
    <t>https://apps.stic.uva.es/guias_docentes/uploads/2023/545/46957/1/Documento.pdf</t>
  </si>
  <si>
    <t>https://apps.stic.uva.es/guias_docentes/uploads/2023/545/46958/1/Documento.pdf</t>
  </si>
  <si>
    <t>https://apps.stic.uva.es/guias_docentes/uploads/2023/545/46959/1/Documento.pdf</t>
  </si>
  <si>
    <t>https://apps.stic.uva.es/guias_docentes/uploads/2023/545/46961/1/Documento.pdf</t>
  </si>
  <si>
    <t>https://apps.stic.uva.es/guias_docentes/uploads/2023/545/46962/1/Documento.pdf</t>
  </si>
  <si>
    <t>https://apps.stic.uva.es/guias_docentes/uploads/2023/545/46963/1/Documento.pdf</t>
  </si>
  <si>
    <t>https://apps.stic.uva.es/guias_docentes/uploads/2023/545/46965/1/Documento.pdf</t>
  </si>
  <si>
    <t>https://apps.stic.uva.es/guias_docentes/uploads/2023/545/46967/1/Documento.pdf</t>
  </si>
  <si>
    <t>https://apps.stic.uva.es/guias_docentes/uploads/2023/545/46968/1/Documento.pdf</t>
  </si>
  <si>
    <t>https://apps.stic.uva.es/guias_docentes/uploads/2023/545/46969/1/Documento.pdf</t>
  </si>
  <si>
    <t>https://apps.stic.uva.es/guias_docentes/uploads/2023/545/46970/1/Documento.pdf</t>
  </si>
  <si>
    <t>https://apps.stic.uva.es/guias_docentes/uploads/2023/545/46971/1/Documento.pdf</t>
  </si>
  <si>
    <t>https://apps.stic.uva.es/guias_docentes/uploads/2023/545/46972/1/Documento.pdf</t>
  </si>
  <si>
    <t>https://apps.stic.uva.es/guias_docentes/uploads/2023/545/46974/1/Documento.pdf</t>
  </si>
  <si>
    <t>https://apps.stic.uva.es/guias_docentes/uploads/2023/545/46975/1/Documento.pdf</t>
  </si>
  <si>
    <t>https://apps.stic.uva.es/guias_docentes/uploads/2023/545/46976/1/Documento.pdf</t>
  </si>
  <si>
    <t>https://apps.stic.uva.es/guias_docentes/uploads/2023/545/46977/1/Documento.pdf</t>
  </si>
  <si>
    <t>https://apps.stic.uva.es/guias_docentes/uploads/2023/545/46978/1/Documento.pdf</t>
  </si>
  <si>
    <t>https://apps.stic.uva.es/guias_docentes/uploads/2023/545/46979/1/Documento.pdf</t>
  </si>
  <si>
    <t>ATENCION: unicamente se debe rellenas las columnas verdes. Añadir nuevas filas para poner más asignaturas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</si>
</sst>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1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b/>
      <sz val="10"/>
      <color rgb="FF0C0C0C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u/>
      <sz val="10"/>
      <color theme="10"/>
      <name val="Arial Narrow"/>
      <family val="2"/>
    </font>
    <font>
      <sz val="10"/>
      <color theme="1"/>
      <name val="Arial Narrow"/>
      <family val="2"/>
    </font>
    <font>
      <sz val="10"/>
      <color rgb="FF000000"/>
      <name val="Times New Roman"/>
      <family val="1"/>
    </font>
    <font>
      <sz val="10"/>
      <name val="Arial Narrow"/>
      <family val="2"/>
    </font>
    <font>
      <b/>
      <sz val="1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FABF8F"/>
        <bgColor rgb="FFFF99CC"/>
      </patternFill>
    </fill>
    <fill>
      <patternFill patternType="solid">
        <fgColor rgb="FF92D050"/>
        <bgColor rgb="FFC0C0C0"/>
      </patternFill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rgb="FFFF99CC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 applyBorder="0" applyProtection="0"/>
    <xf numFmtId="0" fontId="1" fillId="0" borderId="0" applyBorder="0" applyProtection="0"/>
    <xf numFmtId="0" fontId="2" fillId="0" borderId="0" applyNumberFormat="0" applyFill="0" applyBorder="0" applyAlignment="0" applyProtection="0"/>
    <xf numFmtId="0" fontId="8" fillId="0" borderId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64" fontId="5" fillId="0" borderId="1" xfId="4" applyNumberFormat="1" applyFont="1" applyBorder="1" applyAlignment="1">
      <alignment horizontal="left" vertical="top" wrapText="1"/>
    </xf>
    <xf numFmtId="164" fontId="5" fillId="6" borderId="1" xfId="4" applyNumberFormat="1" applyFont="1" applyFill="1" applyBorder="1" applyAlignment="1">
      <alignment horizontal="left" vertical="top" wrapText="1"/>
    </xf>
    <xf numFmtId="164" fontId="5" fillId="0" borderId="1" xfId="4" applyNumberFormat="1" applyFont="1" applyBorder="1" applyAlignment="1">
      <alignment horizontal="center" vertical="center" wrapText="1"/>
    </xf>
    <xf numFmtId="164" fontId="5" fillId="0" borderId="1" xfId="4" applyNumberFormat="1" applyFont="1" applyBorder="1" applyAlignment="1">
      <alignment vertical="center" wrapText="1"/>
    </xf>
    <xf numFmtId="164" fontId="9" fillId="0" borderId="1" xfId="4" applyNumberFormat="1" applyFont="1" applyBorder="1" applyAlignment="1">
      <alignment horizontal="left" vertical="top" wrapText="1"/>
    </xf>
    <xf numFmtId="164" fontId="5" fillId="5" borderId="1" xfId="4" applyNumberFormat="1" applyFont="1" applyFill="1" applyBorder="1" applyAlignment="1">
      <alignment horizontal="left" vertical="top" wrapText="1"/>
    </xf>
    <xf numFmtId="164" fontId="5" fillId="7" borderId="1" xfId="4" applyNumberFormat="1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center" vertical="center" wrapText="1"/>
    </xf>
    <xf numFmtId="0" fontId="6" fillId="0" borderId="0" xfId="3" applyFont="1"/>
    <xf numFmtId="0" fontId="5" fillId="0" borderId="0" xfId="0" applyFont="1" applyAlignment="1">
      <alignment horizontal="center" vertical="center"/>
    </xf>
    <xf numFmtId="0" fontId="7" fillId="1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6" fillId="0" borderId="1" xfId="3" applyFont="1" applyBorder="1" applyAlignment="1">
      <alignment horizontal="left" vertical="center" wrapText="1"/>
    </xf>
    <xf numFmtId="164" fontId="2" fillId="0" borderId="1" xfId="3" applyNumberFormat="1" applyBorder="1" applyAlignment="1">
      <alignment horizontal="left" vertical="top" wrapText="1"/>
    </xf>
    <xf numFmtId="164" fontId="4" fillId="8" borderId="1" xfId="4" applyNumberFormat="1" applyFont="1" applyFill="1" applyBorder="1" applyAlignment="1">
      <alignment horizontal="center" vertical="center" wrapText="1"/>
    </xf>
    <xf numFmtId="164" fontId="3" fillId="8" borderId="1" xfId="4" applyNumberFormat="1" applyFont="1" applyFill="1" applyBorder="1" applyAlignment="1">
      <alignment horizontal="center" vertical="center" wrapText="1"/>
    </xf>
    <xf numFmtId="0" fontId="10" fillId="11" borderId="0" xfId="0" applyFont="1" applyFill="1"/>
    <xf numFmtId="0" fontId="5" fillId="11" borderId="0" xfId="0" applyFont="1" applyFill="1"/>
  </cellXfs>
  <cellStyles count="5">
    <cellStyle name="Hipervínculo" xfId="3" builtinId="8"/>
    <cellStyle name="Normal" xfId="0" builtinId="0"/>
    <cellStyle name="Normal 3" xfId="4" xr:uid="{00000000-0005-0000-0000-000002000000}"/>
    <cellStyle name="Resultado" xfId="2" xr:uid="{00000000-0005-0000-0000-000003000000}"/>
    <cellStyle name="Título" xfId="1" xr:uid="{00000000-0005-0000-0000-000004000000}"/>
  </cellStyles>
  <dxfs count="3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9D9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BF8F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C0C0C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Y5"/>
  <sheetViews>
    <sheetView tabSelected="1" zoomScaleNormal="100" workbookViewId="0">
      <pane ySplit="3" topLeftCell="A4" activePane="bottomLeft" state="frozen"/>
      <selection pane="bottomLeft" activeCell="D13" sqref="D13"/>
    </sheetView>
  </sheetViews>
  <sheetFormatPr baseColWidth="10" defaultColWidth="10.42578125" defaultRowHeight="12.75" x14ac:dyDescent="0.2"/>
  <cols>
    <col min="1" max="1" width="7.42578125" style="7" customWidth="1"/>
    <col min="2" max="2" width="12.7109375" style="7" customWidth="1"/>
    <col min="3" max="3" width="10.140625" style="7" customWidth="1"/>
    <col min="4" max="4" width="5.5703125" style="7" customWidth="1"/>
    <col min="5" max="5" width="6.28515625" style="7" customWidth="1"/>
    <col min="6" max="6" width="6.5703125" style="7" bestFit="1" customWidth="1"/>
    <col min="7" max="9" width="6.5703125" style="7" customWidth="1"/>
    <col min="10" max="10" width="9.140625" style="7" customWidth="1"/>
    <col min="11" max="11" width="5.85546875" style="7" customWidth="1"/>
    <col min="12" max="12" width="7.140625" style="7" customWidth="1"/>
    <col min="13" max="13" width="15.5703125" style="7" customWidth="1"/>
    <col min="14" max="14" width="6.42578125" style="7" customWidth="1"/>
    <col min="15" max="15" width="13.7109375" style="7" bestFit="1" customWidth="1"/>
    <col min="16" max="16" width="9" style="7" customWidth="1"/>
    <col min="17" max="17" width="14.28515625" style="7" customWidth="1"/>
    <col min="18" max="19" width="5.5703125" style="7" bestFit="1" customWidth="1"/>
    <col min="20" max="20" width="5.5703125" style="7" customWidth="1"/>
    <col min="21" max="21" width="6.42578125" style="7" bestFit="1" customWidth="1"/>
    <col min="22" max="22" width="34.5703125" style="7" customWidth="1"/>
    <col min="23" max="23" width="2.5703125" style="7" customWidth="1"/>
    <col min="24" max="24" width="21.7109375" style="7" customWidth="1"/>
    <col min="25" max="71" width="10.5703125" style="7" customWidth="1"/>
    <col min="72" max="16384" width="10.42578125" style="7"/>
  </cols>
  <sheetData>
    <row r="1" spans="1:25" x14ac:dyDescent="0.2">
      <c r="A1" s="28" t="s">
        <v>310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3" spans="1:25" s="21" customFormat="1" ht="41.25" customHeight="1" x14ac:dyDescent="0.2">
      <c r="A3" s="8" t="s">
        <v>236</v>
      </c>
      <c r="B3" s="19" t="s">
        <v>12</v>
      </c>
      <c r="C3" s="19" t="s">
        <v>235</v>
      </c>
      <c r="D3" s="1" t="s">
        <v>232</v>
      </c>
      <c r="E3" s="2" t="s">
        <v>1</v>
      </c>
      <c r="F3" s="2" t="s">
        <v>10</v>
      </c>
      <c r="G3" s="2" t="s">
        <v>226</v>
      </c>
      <c r="H3" s="2" t="s">
        <v>225</v>
      </c>
      <c r="I3" s="2" t="s">
        <v>224</v>
      </c>
      <c r="J3" s="2" t="s">
        <v>4</v>
      </c>
      <c r="K3" s="2" t="s">
        <v>2</v>
      </c>
      <c r="L3" s="8" t="s">
        <v>3</v>
      </c>
      <c r="M3" s="2" t="s">
        <v>5</v>
      </c>
      <c r="N3" s="5"/>
      <c r="O3" s="8" t="s">
        <v>5</v>
      </c>
      <c r="P3" s="8" t="s">
        <v>3</v>
      </c>
      <c r="Q3" s="8" t="s">
        <v>9</v>
      </c>
      <c r="R3" s="8" t="s">
        <v>2</v>
      </c>
      <c r="S3" s="8" t="s">
        <v>0</v>
      </c>
      <c r="T3" s="8" t="s">
        <v>1</v>
      </c>
      <c r="U3" s="8" t="s">
        <v>6</v>
      </c>
      <c r="V3" s="8" t="s">
        <v>7</v>
      </c>
      <c r="W3" s="20"/>
    </row>
    <row r="4" spans="1:25" s="6" customFormat="1" ht="38.25" x14ac:dyDescent="0.25">
      <c r="A4" s="23" t="s">
        <v>233</v>
      </c>
      <c r="B4" s="22"/>
      <c r="C4" s="9"/>
      <c r="D4" s="9">
        <f>VLOOKUP(L4,TablaAsig!$A$2:QL$80,6,1)</f>
        <v>1</v>
      </c>
      <c r="E4" s="11" t="str">
        <f>VLOOKUP(L4,TablaAsig!$A$2:$Q$80,7,1)</f>
        <v>1</v>
      </c>
      <c r="F4" s="4" t="str">
        <f>IF(VLOOKUP(L4,TablaAsig!$A$2:$Q$80,8,1)=0,"",VLOOKUP(L4,TablaAsig!$A$2:$Q$80,8,1))</f>
        <v>Bas</v>
      </c>
      <c r="G4" s="4" t="str">
        <f>IF(VLOOKUP(L4,TablaAsig!$A$2:$Q$80,9,1)=0,"",VLOOKUP(L4,TablaAsig!$A$2:$Q$80,9,1))</f>
        <v>Bas</v>
      </c>
      <c r="H4" s="4" t="str">
        <f>IF(VLOOKUP(L4,TablaAsig!$A$2:$Q$80,10,1)=0,"",VLOOKUP(L4,TablaAsig!$A$2:$Q$80,10,1))</f>
        <v>Bas</v>
      </c>
      <c r="I4" s="4" t="str">
        <f>IF(VLOOKUP(L4,TablaAsig!$A$2:$Q$80,11,1)=0,"",VLOOKUP(L4,TablaAsig!$A$2:$Q$80,11,1))</f>
        <v>Ba_1_inf</v>
      </c>
      <c r="J4" s="9" t="str">
        <f>VLOOKUP(L4,TablaAsig!$A$2:$Q$80,15,1)</f>
        <v>IS, TI, CO</v>
      </c>
      <c r="K4" s="9">
        <f>VLOOKUP(L4,TablaAsig!$A$2:$L$80,12,1)</f>
        <v>6</v>
      </c>
      <c r="L4" s="9">
        <v>46900</v>
      </c>
      <c r="M4" s="10" t="str">
        <f>VLOOKUP(L4,TablaAsig!$A$2:$Q$80,16,1)</f>
        <v>Fundamentos de organización de empresas</v>
      </c>
      <c r="N4" s="5" t="str">
        <f>VLOOKUP(L4,TablaAsig!$A$2:$Q$80,17,1)</f>
        <v>FOE</v>
      </c>
      <c r="O4" s="3"/>
      <c r="P4" s="5"/>
      <c r="Q4" s="3"/>
      <c r="R4" s="5"/>
      <c r="S4" s="5"/>
      <c r="T4" s="11"/>
      <c r="U4" s="5"/>
      <c r="V4" s="24"/>
      <c r="Y4" s="23"/>
    </row>
    <row r="5" spans="1:25" s="6" customFormat="1" ht="25.5" x14ac:dyDescent="0.25">
      <c r="A5" s="23" t="s">
        <v>233</v>
      </c>
      <c r="B5" s="22"/>
      <c r="C5" s="9"/>
      <c r="D5" s="9" t="e">
        <f>VLOOKUP(L5,TablaAsig!$A$2:QL$80,6,1)</f>
        <v>#N/A</v>
      </c>
      <c r="E5" s="11" t="e">
        <f>VLOOKUP(L5,TablaAsig!$A$2:$Q$80,7,1)</f>
        <v>#N/A</v>
      </c>
      <c r="F5" s="4" t="e">
        <f>IF(VLOOKUP(L5,TablaAsig!$A$2:$Q$80,8,1)=0,"",VLOOKUP(L5,TablaAsig!$A$2:$Q$80,8,1))</f>
        <v>#N/A</v>
      </c>
      <c r="G5" s="4" t="e">
        <f>IF(VLOOKUP(L5,TablaAsig!$A$2:$Q$80,9,1)=0,"",VLOOKUP(L5,TablaAsig!$A$2:$Q$80,9,1))</f>
        <v>#N/A</v>
      </c>
      <c r="H5" s="4" t="e">
        <f>IF(VLOOKUP(L5,TablaAsig!$A$2:$Q$80,10,1)=0,"",VLOOKUP(L5,TablaAsig!$A$2:$Q$80,10,1))</f>
        <v>#N/A</v>
      </c>
      <c r="I5" s="4" t="e">
        <f>IF(VLOOKUP(L5,TablaAsig!$A$2:$Q$80,11,1)=0,"",VLOOKUP(L5,TablaAsig!$A$2:$Q$80,11,1))</f>
        <v>#N/A</v>
      </c>
      <c r="J5" s="9" t="e">
        <f>VLOOKUP(L5,TablaAsig!$A$2:$Q$80,15,1)</f>
        <v>#N/A</v>
      </c>
      <c r="K5" s="9" t="e">
        <f>VLOOKUP(L5,TablaAsig!$A$2:$L$80,12,1)</f>
        <v>#N/A</v>
      </c>
      <c r="L5" s="9">
        <v>0</v>
      </c>
      <c r="M5" s="10" t="e">
        <f>VLOOKUP(L5,TablaAsig!$A$2:$Q$80,16,1)</f>
        <v>#N/A</v>
      </c>
      <c r="N5" s="5" t="e">
        <f>VLOOKUP(L5,TablaAsig!$A$2:$Q$80,17,1)</f>
        <v>#N/A</v>
      </c>
      <c r="O5" s="3"/>
      <c r="P5" s="5"/>
      <c r="Q5" s="3"/>
      <c r="R5" s="5"/>
      <c r="S5" s="5"/>
      <c r="T5" s="11"/>
      <c r="U5" s="5"/>
      <c r="V5" s="24"/>
      <c r="Y5" s="23"/>
    </row>
  </sheetData>
  <conditionalFormatting sqref="B4:B5">
    <cfRule type="containsText" dxfId="33" priority="5" operator="containsText" text="OK CRRII">
      <formula>NOT(ISERROR(SEARCH("OK CRRII",B4)))</formula>
    </cfRule>
    <cfRule type="containsText" dxfId="32" priority="6" operator="containsText" text="NO CRRII">
      <formula>NOT(ISERROR(SEARCH("NO CRRII",B4)))</formula>
    </cfRule>
    <cfRule type="containsText" dxfId="31" priority="7" operator="containsText" text="Visto CRRII">
      <formula>NOT(ISERROR(SEARCH("Visto CRRII",B4)))</formula>
    </cfRule>
    <cfRule type="containsText" dxfId="30" priority="8" stopIfTrue="1" operator="containsText" text="Pendiente valorar">
      <formula>NOT(ISERROR(SEARCH("Pendiente valorar",B4)))</formula>
    </cfRule>
    <cfRule type="containsText" dxfId="29" priority="9" operator="containsText" text="Pendiente ACTA">
      <formula>NOT(ISERROR(SEARCH("Pendiente ACTA",B4)))</formula>
    </cfRule>
  </conditionalFormatting>
  <conditionalFormatting sqref="E4:E5">
    <cfRule type="cellIs" dxfId="28" priority="39" operator="equal">
      <formula>2</formula>
    </cfRule>
    <cfRule type="cellIs" dxfId="27" priority="40" operator="equal">
      <formula>1</formula>
    </cfRule>
    <cfRule type="cellIs" dxfId="26" priority="41" operator="equal">
      <formula>"2ºC"</formula>
    </cfRule>
    <cfRule type="cellIs" dxfId="25" priority="42" operator="equal">
      <formula>"1ºC"</formula>
    </cfRule>
  </conditionalFormatting>
  <conditionalFormatting sqref="F4:J5">
    <cfRule type="cellIs" dxfId="24" priority="1" operator="equal">
      <formula>"Oblig"</formula>
    </cfRule>
    <cfRule type="cellIs" dxfId="23" priority="2" operator="equal">
      <formula>"Ob_M"</formula>
    </cfRule>
    <cfRule type="cellIs" dxfId="22" priority="3" operator="equal">
      <formula>"Opt_m"</formula>
    </cfRule>
    <cfRule type="cellIs" dxfId="21" priority="4" operator="equal">
      <formula>"Optat"</formula>
    </cfRule>
  </conditionalFormatting>
  <conditionalFormatting sqref="T4:T5">
    <cfRule type="cellIs" dxfId="20" priority="35" operator="equal">
      <formula>2</formula>
    </cfRule>
    <cfRule type="cellIs" dxfId="19" priority="36" operator="equal">
      <formula>1</formula>
    </cfRule>
    <cfRule type="cellIs" dxfId="18" priority="37" operator="equal">
      <formula>"2ºC"</formula>
    </cfRule>
    <cfRule type="cellIs" dxfId="17" priority="38" operator="equal">
      <formula>"1ºC"</formula>
    </cfRule>
  </conditionalFormatting>
  <pageMargins left="0.7" right="0.7" top="0.75" bottom="0.75" header="0.51180555555555496" footer="0.51180555555555496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U114"/>
  <sheetViews>
    <sheetView zoomScale="80" zoomScaleNormal="80" workbookViewId="0">
      <pane xSplit="2" ySplit="1" topLeftCell="Q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baseColWidth="10" defaultColWidth="7.28515625" defaultRowHeight="16.350000000000001" customHeight="1" x14ac:dyDescent="0.25"/>
  <cols>
    <col min="1" max="1" width="7.7109375" style="12" bestFit="1" customWidth="1"/>
    <col min="2" max="2" width="4.85546875" style="12" customWidth="1"/>
    <col min="3" max="3" width="5.85546875" style="12" customWidth="1"/>
    <col min="4" max="4" width="6" style="12" customWidth="1"/>
    <col min="5" max="5" width="7.28515625" style="12"/>
    <col min="6" max="7" width="7.140625" style="12" customWidth="1"/>
    <col min="8" max="8" width="7.42578125" style="12" customWidth="1"/>
    <col min="9" max="9" width="6.28515625" style="12" customWidth="1"/>
    <col min="10" max="10" width="7.140625" style="12" customWidth="1"/>
    <col min="11" max="11" width="8.28515625" style="12" customWidth="1"/>
    <col min="12" max="12" width="7.28515625" style="12"/>
    <col min="13" max="13" width="7.7109375" style="12" bestFit="1" customWidth="1"/>
    <col min="14" max="14" width="8.85546875" style="12" customWidth="1"/>
    <col min="15" max="15" width="13" style="12" customWidth="1"/>
    <col min="16" max="16" width="42.7109375" style="12" customWidth="1"/>
    <col min="17" max="17" width="7.28515625" style="12"/>
    <col min="18" max="18" width="6" style="12" customWidth="1"/>
    <col min="19" max="19" width="16.42578125" style="12" customWidth="1"/>
    <col min="20" max="20" width="7.28515625" style="12"/>
    <col min="21" max="21" width="63.5703125" style="12" bestFit="1" customWidth="1"/>
    <col min="22" max="16384" width="7.28515625" style="12"/>
  </cols>
  <sheetData>
    <row r="1" spans="1:21" s="14" customFormat="1" ht="30" customHeight="1" x14ac:dyDescent="0.25">
      <c r="A1" s="26" t="s">
        <v>223</v>
      </c>
      <c r="B1" s="27" t="s">
        <v>231</v>
      </c>
      <c r="C1" s="27" t="s">
        <v>230</v>
      </c>
      <c r="D1" s="26" t="s">
        <v>229</v>
      </c>
      <c r="E1" s="26" t="s">
        <v>228</v>
      </c>
      <c r="F1" s="27" t="s">
        <v>0</v>
      </c>
      <c r="G1" s="27" t="s">
        <v>227</v>
      </c>
      <c r="H1" s="26" t="s">
        <v>10</v>
      </c>
      <c r="I1" s="26" t="s">
        <v>226</v>
      </c>
      <c r="J1" s="26" t="s">
        <v>225</v>
      </c>
      <c r="K1" s="26" t="s">
        <v>224</v>
      </c>
      <c r="L1" s="26" t="s">
        <v>2</v>
      </c>
      <c r="M1" s="26" t="s">
        <v>223</v>
      </c>
      <c r="N1" s="26" t="s">
        <v>222</v>
      </c>
      <c r="O1" s="26" t="s">
        <v>221</v>
      </c>
      <c r="P1" s="26" t="s">
        <v>220</v>
      </c>
      <c r="Q1" s="26" t="s">
        <v>219</v>
      </c>
      <c r="R1" s="26"/>
      <c r="S1" s="26" t="s">
        <v>218</v>
      </c>
      <c r="U1" s="26">
        <v>2023</v>
      </c>
    </row>
    <row r="2" spans="1:21" ht="16.350000000000001" customHeight="1" x14ac:dyDescent="0.25">
      <c r="A2" s="18">
        <v>46900</v>
      </c>
      <c r="B2" s="12">
        <v>1</v>
      </c>
      <c r="C2" s="18" t="s">
        <v>44</v>
      </c>
      <c r="D2" s="12" t="s">
        <v>49</v>
      </c>
      <c r="E2" s="12" t="s">
        <v>60</v>
      </c>
      <c r="F2" s="12">
        <v>1</v>
      </c>
      <c r="G2" s="12" t="str">
        <f t="shared" ref="G2:G33" si="0">IF(E2="1ºC","1",IF(E2="2ºC","2","1/2"))</f>
        <v>1</v>
      </c>
      <c r="H2" s="15" t="s">
        <v>193</v>
      </c>
      <c r="I2" s="15" t="s">
        <v>193</v>
      </c>
      <c r="J2" s="15" t="s">
        <v>193</v>
      </c>
      <c r="K2" s="14" t="s">
        <v>199</v>
      </c>
      <c r="L2" s="12">
        <v>6</v>
      </c>
      <c r="M2" s="12">
        <v>46900</v>
      </c>
      <c r="O2" s="12" t="s">
        <v>87</v>
      </c>
      <c r="P2" s="12" t="s">
        <v>217</v>
      </c>
      <c r="Q2" s="12" t="s">
        <v>216</v>
      </c>
      <c r="R2" s="12" t="s">
        <v>38</v>
      </c>
      <c r="S2" s="25" t="str">
        <f t="shared" ref="S2:S31" si="1">HYPERLINK(U2,CONCATENATE(Q2,"_",U$1))</f>
        <v>FOE_2023</v>
      </c>
      <c r="U2" s="12" t="s">
        <v>237</v>
      </c>
    </row>
    <row r="3" spans="1:21" ht="16.350000000000001" customHeight="1" x14ac:dyDescent="0.25">
      <c r="A3" s="18">
        <v>46901</v>
      </c>
      <c r="B3" s="12">
        <v>2</v>
      </c>
      <c r="C3" s="18" t="s">
        <v>44</v>
      </c>
      <c r="D3" s="12" t="s">
        <v>49</v>
      </c>
      <c r="E3" s="12" t="s">
        <v>60</v>
      </c>
      <c r="F3" s="12">
        <v>1</v>
      </c>
      <c r="G3" s="12" t="str">
        <f t="shared" si="0"/>
        <v>1</v>
      </c>
      <c r="H3" s="15" t="s">
        <v>193</v>
      </c>
      <c r="I3" s="15" t="s">
        <v>193</v>
      </c>
      <c r="J3" s="15" t="s">
        <v>193</v>
      </c>
      <c r="K3" s="14" t="s">
        <v>204</v>
      </c>
      <c r="L3" s="12">
        <v>6</v>
      </c>
      <c r="M3" s="12">
        <v>46901</v>
      </c>
      <c r="O3" s="12" t="s">
        <v>87</v>
      </c>
      <c r="P3" s="12" t="s">
        <v>215</v>
      </c>
      <c r="Q3" s="12" t="s">
        <v>214</v>
      </c>
      <c r="R3" s="12" t="s">
        <v>38</v>
      </c>
      <c r="S3" s="25" t="str">
        <f t="shared" si="1"/>
        <v>FMAT_2023</v>
      </c>
      <c r="U3" s="12" t="s">
        <v>238</v>
      </c>
    </row>
    <row r="4" spans="1:21" ht="16.350000000000001" customHeight="1" x14ac:dyDescent="0.25">
      <c r="A4" s="18">
        <v>46902</v>
      </c>
      <c r="B4" s="12">
        <v>3</v>
      </c>
      <c r="C4" s="18" t="s">
        <v>44</v>
      </c>
      <c r="D4" s="12" t="s">
        <v>49</v>
      </c>
      <c r="E4" s="12" t="s">
        <v>60</v>
      </c>
      <c r="F4" s="12">
        <v>1</v>
      </c>
      <c r="G4" s="12" t="str">
        <f t="shared" si="0"/>
        <v>1</v>
      </c>
      <c r="H4" s="15" t="s">
        <v>193</v>
      </c>
      <c r="I4" s="15" t="s">
        <v>193</v>
      </c>
      <c r="J4" s="15" t="s">
        <v>193</v>
      </c>
      <c r="K4" s="14" t="s">
        <v>204</v>
      </c>
      <c r="L4" s="12">
        <v>6</v>
      </c>
      <c r="M4" s="12">
        <v>46902</v>
      </c>
      <c r="O4" s="12" t="s">
        <v>87</v>
      </c>
      <c r="P4" s="12" t="s">
        <v>213</v>
      </c>
      <c r="Q4" s="12" t="s">
        <v>212</v>
      </c>
      <c r="R4" s="12" t="s">
        <v>38</v>
      </c>
      <c r="S4" s="25" t="str">
        <f t="shared" si="1"/>
        <v>MDIS_2023</v>
      </c>
      <c r="U4" s="12" t="s">
        <v>239</v>
      </c>
    </row>
    <row r="5" spans="1:21" ht="16.350000000000001" customHeight="1" x14ac:dyDescent="0.25">
      <c r="A5" s="18">
        <v>46903</v>
      </c>
      <c r="B5" s="12">
        <v>4</v>
      </c>
      <c r="C5" s="18" t="s">
        <v>44</v>
      </c>
      <c r="D5" s="12" t="s">
        <v>49</v>
      </c>
      <c r="E5" s="12" t="s">
        <v>60</v>
      </c>
      <c r="F5" s="12">
        <v>1</v>
      </c>
      <c r="G5" s="12" t="str">
        <f t="shared" si="0"/>
        <v>1</v>
      </c>
      <c r="H5" s="15" t="s">
        <v>193</v>
      </c>
      <c r="I5" s="15" t="s">
        <v>193</v>
      </c>
      <c r="J5" s="15" t="s">
        <v>193</v>
      </c>
      <c r="K5" s="14" t="s">
        <v>204</v>
      </c>
      <c r="L5" s="12">
        <v>6</v>
      </c>
      <c r="M5" s="12">
        <v>46903</v>
      </c>
      <c r="O5" s="12" t="s">
        <v>87</v>
      </c>
      <c r="P5" s="12" t="s">
        <v>211</v>
      </c>
      <c r="Q5" s="12" t="s">
        <v>210</v>
      </c>
      <c r="R5" s="12" t="s">
        <v>38</v>
      </c>
      <c r="S5" s="25" t="str">
        <f t="shared" si="1"/>
        <v>SDIG_2023</v>
      </c>
      <c r="U5" s="12" t="s">
        <v>240</v>
      </c>
    </row>
    <row r="6" spans="1:21" ht="16.350000000000001" customHeight="1" x14ac:dyDescent="0.25">
      <c r="A6" s="18">
        <v>46904</v>
      </c>
      <c r="B6" s="12">
        <v>5</v>
      </c>
      <c r="C6" s="18" t="s">
        <v>44</v>
      </c>
      <c r="D6" s="12" t="s">
        <v>49</v>
      </c>
      <c r="E6" s="12" t="s">
        <v>60</v>
      </c>
      <c r="F6" s="12">
        <v>1</v>
      </c>
      <c r="G6" s="12" t="str">
        <f t="shared" si="0"/>
        <v>1</v>
      </c>
      <c r="H6" s="15" t="s">
        <v>193</v>
      </c>
      <c r="I6" s="15" t="s">
        <v>193</v>
      </c>
      <c r="J6" s="15" t="s">
        <v>193</v>
      </c>
      <c r="K6" s="14" t="s">
        <v>204</v>
      </c>
      <c r="L6" s="12">
        <v>6</v>
      </c>
      <c r="M6" s="12">
        <v>46904</v>
      </c>
      <c r="O6" s="12" t="s">
        <v>87</v>
      </c>
      <c r="P6" s="12" t="s">
        <v>209</v>
      </c>
      <c r="Q6" s="12" t="s">
        <v>208</v>
      </c>
      <c r="R6" s="12" t="s">
        <v>38</v>
      </c>
      <c r="S6" s="25" t="str">
        <f t="shared" si="1"/>
        <v>FPRO_2023</v>
      </c>
      <c r="U6" s="12" t="s">
        <v>241</v>
      </c>
    </row>
    <row r="7" spans="1:21" ht="16.350000000000001" customHeight="1" x14ac:dyDescent="0.25">
      <c r="A7" s="18">
        <v>46905</v>
      </c>
      <c r="B7" s="12">
        <v>6</v>
      </c>
      <c r="C7" s="18" t="s">
        <v>44</v>
      </c>
      <c r="D7" s="12" t="s">
        <v>49</v>
      </c>
      <c r="E7" s="12" t="s">
        <v>17</v>
      </c>
      <c r="F7" s="12">
        <v>1</v>
      </c>
      <c r="G7" s="12" t="str">
        <f t="shared" si="0"/>
        <v>2</v>
      </c>
      <c r="H7" s="15" t="s">
        <v>193</v>
      </c>
      <c r="I7" s="15" t="s">
        <v>193</v>
      </c>
      <c r="J7" s="15" t="s">
        <v>193</v>
      </c>
      <c r="K7" s="14" t="s">
        <v>207</v>
      </c>
      <c r="L7" s="12">
        <v>6</v>
      </c>
      <c r="M7" s="12">
        <v>46905</v>
      </c>
      <c r="O7" s="12" t="s">
        <v>87</v>
      </c>
      <c r="P7" s="12" t="s">
        <v>206</v>
      </c>
      <c r="Q7" s="12" t="s">
        <v>205</v>
      </c>
      <c r="R7" s="12" t="s">
        <v>38</v>
      </c>
      <c r="S7" s="25" t="str">
        <f t="shared" si="1"/>
        <v>FRED_2023</v>
      </c>
      <c r="U7" s="12" t="s">
        <v>242</v>
      </c>
    </row>
    <row r="8" spans="1:21" ht="16.350000000000001" customHeight="1" x14ac:dyDescent="0.25">
      <c r="A8" s="18">
        <v>46906</v>
      </c>
      <c r="B8" s="12">
        <v>7</v>
      </c>
      <c r="C8" s="18" t="s">
        <v>44</v>
      </c>
      <c r="D8" s="12" t="s">
        <v>49</v>
      </c>
      <c r="E8" s="12" t="s">
        <v>17</v>
      </c>
      <c r="F8" s="12">
        <v>1</v>
      </c>
      <c r="G8" s="12" t="str">
        <f t="shared" si="0"/>
        <v>2</v>
      </c>
      <c r="H8" s="15" t="s">
        <v>193</v>
      </c>
      <c r="I8" s="15" t="s">
        <v>193</v>
      </c>
      <c r="J8" s="15" t="s">
        <v>193</v>
      </c>
      <c r="K8" s="14" t="s">
        <v>204</v>
      </c>
      <c r="L8" s="12">
        <v>6</v>
      </c>
      <c r="M8" s="12">
        <v>46906</v>
      </c>
      <c r="O8" s="12" t="s">
        <v>87</v>
      </c>
      <c r="P8" s="12" t="s">
        <v>203</v>
      </c>
      <c r="Q8" s="12" t="s">
        <v>202</v>
      </c>
      <c r="R8" s="12" t="s">
        <v>38</v>
      </c>
      <c r="S8" s="25" t="str">
        <f t="shared" si="1"/>
        <v>AMAT_2023</v>
      </c>
      <c r="U8" s="12" t="s">
        <v>243</v>
      </c>
    </row>
    <row r="9" spans="1:21" ht="16.350000000000001" customHeight="1" x14ac:dyDescent="0.25">
      <c r="A9" s="18">
        <v>46907</v>
      </c>
      <c r="B9" s="12">
        <v>8</v>
      </c>
      <c r="C9" s="18" t="s">
        <v>44</v>
      </c>
      <c r="D9" s="12" t="s">
        <v>49</v>
      </c>
      <c r="E9" s="12" t="s">
        <v>17</v>
      </c>
      <c r="F9" s="12">
        <v>1</v>
      </c>
      <c r="G9" s="12" t="str">
        <f t="shared" si="0"/>
        <v>2</v>
      </c>
      <c r="H9" s="15" t="s">
        <v>193</v>
      </c>
      <c r="I9" s="15" t="s">
        <v>193</v>
      </c>
      <c r="J9" s="15" t="s">
        <v>193</v>
      </c>
      <c r="K9" s="14" t="s">
        <v>199</v>
      </c>
      <c r="L9" s="12">
        <v>6</v>
      </c>
      <c r="M9" s="12">
        <v>46907</v>
      </c>
      <c r="O9" s="12" t="s">
        <v>87</v>
      </c>
      <c r="P9" s="12" t="s">
        <v>201</v>
      </c>
      <c r="Q9" s="12" t="s">
        <v>200</v>
      </c>
      <c r="R9" s="12" t="s">
        <v>38</v>
      </c>
      <c r="S9" s="25" t="str">
        <f t="shared" si="1"/>
        <v>PHI_2023</v>
      </c>
      <c r="U9" s="12" t="s">
        <v>244</v>
      </c>
    </row>
    <row r="10" spans="1:21" ht="16.350000000000001" customHeight="1" x14ac:dyDescent="0.25">
      <c r="A10" s="18">
        <v>46908</v>
      </c>
      <c r="B10" s="12">
        <v>9</v>
      </c>
      <c r="C10" s="18" t="s">
        <v>44</v>
      </c>
      <c r="D10" s="12" t="s">
        <v>49</v>
      </c>
      <c r="E10" s="12" t="s">
        <v>17</v>
      </c>
      <c r="F10" s="12">
        <v>1</v>
      </c>
      <c r="G10" s="12" t="str">
        <f t="shared" si="0"/>
        <v>2</v>
      </c>
      <c r="H10" s="15" t="s">
        <v>193</v>
      </c>
      <c r="I10" s="15" t="s">
        <v>193</v>
      </c>
      <c r="J10" s="15" t="s">
        <v>193</v>
      </c>
      <c r="K10" s="14" t="s">
        <v>199</v>
      </c>
      <c r="L10" s="12">
        <v>6</v>
      </c>
      <c r="M10" s="12">
        <v>46908</v>
      </c>
      <c r="O10" s="12" t="s">
        <v>87</v>
      </c>
      <c r="P10" s="12" t="s">
        <v>198</v>
      </c>
      <c r="Q10" s="12" t="s">
        <v>197</v>
      </c>
      <c r="R10" s="12" t="s">
        <v>38</v>
      </c>
      <c r="S10" s="25" t="str">
        <f t="shared" si="1"/>
        <v>FCOM_2023</v>
      </c>
      <c r="U10" s="12" t="s">
        <v>245</v>
      </c>
    </row>
    <row r="11" spans="1:21" ht="16.350000000000001" customHeight="1" x14ac:dyDescent="0.25">
      <c r="A11" s="18">
        <v>46909</v>
      </c>
      <c r="B11" s="12">
        <v>10</v>
      </c>
      <c r="C11" s="18" t="s">
        <v>44</v>
      </c>
      <c r="D11" s="12" t="s">
        <v>49</v>
      </c>
      <c r="E11" s="12" t="s">
        <v>17</v>
      </c>
      <c r="F11" s="12">
        <v>1</v>
      </c>
      <c r="G11" s="12" t="str">
        <f t="shared" si="0"/>
        <v>2</v>
      </c>
      <c r="H11" s="15" t="s">
        <v>48</v>
      </c>
      <c r="I11" s="15" t="s">
        <v>48</v>
      </c>
      <c r="J11" s="15" t="s">
        <v>48</v>
      </c>
      <c r="K11" s="14" t="s">
        <v>196</v>
      </c>
      <c r="L11" s="12">
        <v>6</v>
      </c>
      <c r="M11" s="12">
        <v>46909</v>
      </c>
      <c r="O11" s="12" t="s">
        <v>87</v>
      </c>
      <c r="P11" s="12" t="s">
        <v>195</v>
      </c>
      <c r="Q11" s="12" t="s">
        <v>194</v>
      </c>
      <c r="R11" s="12" t="s">
        <v>38</v>
      </c>
      <c r="S11" s="25" t="str">
        <f t="shared" si="1"/>
        <v>PAR_2023</v>
      </c>
      <c r="U11" s="12" t="s">
        <v>246</v>
      </c>
    </row>
    <row r="12" spans="1:21" ht="16.350000000000001" customHeight="1" x14ac:dyDescent="0.25">
      <c r="A12" s="17">
        <v>46910</v>
      </c>
      <c r="B12" s="12">
        <v>11</v>
      </c>
      <c r="C12" s="17" t="s">
        <v>44</v>
      </c>
      <c r="D12" s="12" t="s">
        <v>49</v>
      </c>
      <c r="E12" s="12" t="s">
        <v>60</v>
      </c>
      <c r="F12" s="12">
        <v>2</v>
      </c>
      <c r="G12" s="12" t="str">
        <f t="shared" si="0"/>
        <v>1</v>
      </c>
      <c r="H12" s="15" t="s">
        <v>193</v>
      </c>
      <c r="I12" s="15" t="s">
        <v>193</v>
      </c>
      <c r="J12" s="15" t="s">
        <v>193</v>
      </c>
      <c r="K12" s="14"/>
      <c r="L12" s="12">
        <v>6</v>
      </c>
      <c r="M12" s="12">
        <v>46910</v>
      </c>
      <c r="O12" s="12" t="s">
        <v>87</v>
      </c>
      <c r="P12" s="12" t="s">
        <v>192</v>
      </c>
      <c r="Q12" s="12" t="s">
        <v>71</v>
      </c>
      <c r="R12" s="12" t="s">
        <v>38</v>
      </c>
      <c r="S12" s="25" t="str">
        <f t="shared" si="1"/>
        <v>ESTD_2023</v>
      </c>
      <c r="U12" s="12" t="s">
        <v>247</v>
      </c>
    </row>
    <row r="13" spans="1:21" ht="16.350000000000001" customHeight="1" x14ac:dyDescent="0.25">
      <c r="A13" s="17">
        <v>46911</v>
      </c>
      <c r="B13" s="12">
        <v>12</v>
      </c>
      <c r="C13" s="17" t="s">
        <v>44</v>
      </c>
      <c r="D13" s="12" t="s">
        <v>49</v>
      </c>
      <c r="E13" s="12" t="s">
        <v>60</v>
      </c>
      <c r="F13" s="12">
        <v>2</v>
      </c>
      <c r="G13" s="12" t="str">
        <f t="shared" si="0"/>
        <v>1</v>
      </c>
      <c r="H13" s="15" t="s">
        <v>48</v>
      </c>
      <c r="I13" s="15" t="s">
        <v>48</v>
      </c>
      <c r="J13" s="15" t="s">
        <v>48</v>
      </c>
      <c r="K13" s="14" t="s">
        <v>191</v>
      </c>
      <c r="L13" s="12">
        <v>6</v>
      </c>
      <c r="M13" s="12">
        <v>46911</v>
      </c>
      <c r="O13" s="12" t="s">
        <v>87</v>
      </c>
      <c r="P13" s="12" t="s">
        <v>190</v>
      </c>
      <c r="Q13" s="12" t="s">
        <v>189</v>
      </c>
      <c r="R13" s="12" t="s">
        <v>38</v>
      </c>
      <c r="S13" s="25" t="str">
        <f t="shared" si="1"/>
        <v>AOC_2023</v>
      </c>
      <c r="U13" s="12" t="s">
        <v>248</v>
      </c>
    </row>
    <row r="14" spans="1:21" ht="16.350000000000001" customHeight="1" x14ac:dyDescent="0.25">
      <c r="A14" s="17">
        <v>46912</v>
      </c>
      <c r="B14" s="12">
        <v>13</v>
      </c>
      <c r="C14" s="17" t="s">
        <v>44</v>
      </c>
      <c r="D14" s="12" t="s">
        <v>49</v>
      </c>
      <c r="E14" s="12" t="s">
        <v>60</v>
      </c>
      <c r="F14" s="12">
        <v>2</v>
      </c>
      <c r="G14" s="12" t="str">
        <f t="shared" si="0"/>
        <v>1</v>
      </c>
      <c r="H14" s="15" t="s">
        <v>48</v>
      </c>
      <c r="I14" s="15" t="s">
        <v>48</v>
      </c>
      <c r="J14" s="15" t="s">
        <v>48</v>
      </c>
      <c r="K14" s="14" t="s">
        <v>177</v>
      </c>
      <c r="L14" s="12">
        <v>6</v>
      </c>
      <c r="M14" s="12">
        <v>46912</v>
      </c>
      <c r="O14" s="12" t="s">
        <v>87</v>
      </c>
      <c r="P14" s="12" t="s">
        <v>188</v>
      </c>
      <c r="Q14" s="12" t="s">
        <v>187</v>
      </c>
      <c r="R14" s="12" t="s">
        <v>38</v>
      </c>
      <c r="S14" s="25" t="str">
        <f t="shared" si="1"/>
        <v>FSO_2023</v>
      </c>
      <c r="U14" s="12" t="s">
        <v>249</v>
      </c>
    </row>
    <row r="15" spans="1:21" ht="16.350000000000001" customHeight="1" x14ac:dyDescent="0.25">
      <c r="A15" s="17">
        <v>46913</v>
      </c>
      <c r="B15" s="12">
        <v>14</v>
      </c>
      <c r="C15" s="17" t="s">
        <v>44</v>
      </c>
      <c r="D15" s="12" t="s">
        <v>49</v>
      </c>
      <c r="E15" s="12" t="s">
        <v>60</v>
      </c>
      <c r="F15" s="12">
        <v>2</v>
      </c>
      <c r="G15" s="12" t="str">
        <f t="shared" si="0"/>
        <v>1</v>
      </c>
      <c r="H15" s="15" t="s">
        <v>48</v>
      </c>
      <c r="I15" s="15" t="s">
        <v>48</v>
      </c>
      <c r="J15" s="15" t="s">
        <v>48</v>
      </c>
      <c r="K15" s="14" t="s">
        <v>177</v>
      </c>
      <c r="L15" s="12">
        <v>6</v>
      </c>
      <c r="M15" s="12">
        <v>46913</v>
      </c>
      <c r="O15" s="12" t="s">
        <v>87</v>
      </c>
      <c r="P15" s="12" t="s">
        <v>186</v>
      </c>
      <c r="Q15" s="12" t="s">
        <v>185</v>
      </c>
      <c r="R15" s="12" t="s">
        <v>38</v>
      </c>
      <c r="S15" s="25" t="str">
        <f t="shared" si="1"/>
        <v>EDA_2023</v>
      </c>
      <c r="U15" s="12" t="s">
        <v>250</v>
      </c>
    </row>
    <row r="16" spans="1:21" ht="16.350000000000001" customHeight="1" x14ac:dyDescent="0.25">
      <c r="A16" s="17">
        <v>46914</v>
      </c>
      <c r="B16" s="12">
        <v>15</v>
      </c>
      <c r="C16" s="17" t="s">
        <v>44</v>
      </c>
      <c r="D16" s="12" t="s">
        <v>49</v>
      </c>
      <c r="E16" s="12" t="s">
        <v>60</v>
      </c>
      <c r="F16" s="12">
        <v>2</v>
      </c>
      <c r="G16" s="12" t="str">
        <f t="shared" si="0"/>
        <v>1</v>
      </c>
      <c r="H16" s="15" t="s">
        <v>48</v>
      </c>
      <c r="I16" s="15" t="s">
        <v>48</v>
      </c>
      <c r="J16" s="15" t="s">
        <v>48</v>
      </c>
      <c r="K16" s="14" t="s">
        <v>177</v>
      </c>
      <c r="L16" s="12">
        <v>6</v>
      </c>
      <c r="M16" s="12">
        <v>46914</v>
      </c>
      <c r="O16" s="12" t="s">
        <v>87</v>
      </c>
      <c r="P16" s="12" t="s">
        <v>184</v>
      </c>
      <c r="Q16" s="12" t="s">
        <v>183</v>
      </c>
      <c r="R16" s="12" t="s">
        <v>38</v>
      </c>
      <c r="S16" s="25" t="str">
        <f t="shared" si="1"/>
        <v>POO_2023</v>
      </c>
      <c r="U16" s="12" t="s">
        <v>251</v>
      </c>
    </row>
    <row r="17" spans="1:21" ht="16.350000000000001" customHeight="1" x14ac:dyDescent="0.25">
      <c r="A17" s="17">
        <v>46915</v>
      </c>
      <c r="B17" s="12">
        <v>16</v>
      </c>
      <c r="C17" s="17" t="s">
        <v>44</v>
      </c>
      <c r="D17" s="12" t="s">
        <v>49</v>
      </c>
      <c r="E17" s="12" t="s">
        <v>17</v>
      </c>
      <c r="F17" s="12">
        <v>2</v>
      </c>
      <c r="G17" s="12" t="str">
        <f t="shared" si="0"/>
        <v>2</v>
      </c>
      <c r="H17" s="15" t="s">
        <v>48</v>
      </c>
      <c r="I17" s="15" t="s">
        <v>48</v>
      </c>
      <c r="J17" s="15" t="s">
        <v>48</v>
      </c>
      <c r="K17" s="14" t="s">
        <v>174</v>
      </c>
      <c r="L17" s="12">
        <v>6</v>
      </c>
      <c r="M17" s="12">
        <v>46915</v>
      </c>
      <c r="O17" s="12" t="s">
        <v>87</v>
      </c>
      <c r="P17" s="12" t="s">
        <v>182</v>
      </c>
      <c r="Q17" s="12" t="s">
        <v>181</v>
      </c>
      <c r="R17" s="12" t="s">
        <v>38</v>
      </c>
      <c r="S17" s="25" t="str">
        <f t="shared" si="1"/>
        <v>ESO_2023</v>
      </c>
      <c r="U17" s="12" t="s">
        <v>252</v>
      </c>
    </row>
    <row r="18" spans="1:21" ht="16.350000000000001" customHeight="1" x14ac:dyDescent="0.25">
      <c r="A18" s="17">
        <v>46916</v>
      </c>
      <c r="B18" s="12">
        <v>17</v>
      </c>
      <c r="C18" s="17" t="s">
        <v>44</v>
      </c>
      <c r="D18" s="12" t="s">
        <v>49</v>
      </c>
      <c r="E18" s="12" t="s">
        <v>17</v>
      </c>
      <c r="F18" s="12">
        <v>2</v>
      </c>
      <c r="G18" s="12" t="str">
        <f t="shared" si="0"/>
        <v>2</v>
      </c>
      <c r="H18" s="15" t="s">
        <v>48</v>
      </c>
      <c r="I18" s="15" t="s">
        <v>48</v>
      </c>
      <c r="J18" s="15" t="s">
        <v>48</v>
      </c>
      <c r="K18" s="14" t="s">
        <v>107</v>
      </c>
      <c r="L18" s="12">
        <v>6</v>
      </c>
      <c r="M18" s="12">
        <v>46916</v>
      </c>
      <c r="O18" s="12" t="s">
        <v>87</v>
      </c>
      <c r="P18" s="12" t="s">
        <v>180</v>
      </c>
      <c r="Q18" s="12" t="s">
        <v>178</v>
      </c>
      <c r="R18" s="12" t="s">
        <v>38</v>
      </c>
      <c r="S18" s="25" t="str">
        <f t="shared" si="1"/>
        <v>SDIS_2023</v>
      </c>
      <c r="U18" s="12" t="s">
        <v>253</v>
      </c>
    </row>
    <row r="19" spans="1:21" ht="16.350000000000001" customHeight="1" x14ac:dyDescent="0.25">
      <c r="A19" s="17">
        <v>46917</v>
      </c>
      <c r="B19" s="12">
        <v>18</v>
      </c>
      <c r="C19" s="17" t="s">
        <v>44</v>
      </c>
      <c r="D19" s="12" t="s">
        <v>49</v>
      </c>
      <c r="E19" s="12" t="s">
        <v>17</v>
      </c>
      <c r="F19" s="12">
        <v>2</v>
      </c>
      <c r="G19" s="12" t="str">
        <f t="shared" si="0"/>
        <v>2</v>
      </c>
      <c r="H19" s="15" t="s">
        <v>48</v>
      </c>
      <c r="I19" s="15" t="s">
        <v>48</v>
      </c>
      <c r="J19" s="15" t="s">
        <v>48</v>
      </c>
      <c r="K19" s="14" t="s">
        <v>174</v>
      </c>
      <c r="L19" s="12">
        <v>6</v>
      </c>
      <c r="M19" s="12">
        <v>46917</v>
      </c>
      <c r="O19" s="12" t="s">
        <v>87</v>
      </c>
      <c r="P19" s="12" t="s">
        <v>179</v>
      </c>
      <c r="Q19" s="12" t="s">
        <v>178</v>
      </c>
      <c r="R19" s="12" t="s">
        <v>38</v>
      </c>
      <c r="S19" s="25" t="str">
        <f t="shared" si="1"/>
        <v>SDIS_2023</v>
      </c>
      <c r="U19" s="12" t="s">
        <v>254</v>
      </c>
    </row>
    <row r="20" spans="1:21" ht="16.350000000000001" customHeight="1" x14ac:dyDescent="0.25">
      <c r="A20" s="17">
        <v>46918</v>
      </c>
      <c r="B20" s="12">
        <v>19</v>
      </c>
      <c r="C20" s="17" t="s">
        <v>44</v>
      </c>
      <c r="D20" s="12" t="s">
        <v>49</v>
      </c>
      <c r="E20" s="12" t="s">
        <v>17</v>
      </c>
      <c r="F20" s="12">
        <v>2</v>
      </c>
      <c r="G20" s="12" t="str">
        <f t="shared" si="0"/>
        <v>2</v>
      </c>
      <c r="H20" s="15" t="s">
        <v>48</v>
      </c>
      <c r="I20" s="15" t="s">
        <v>48</v>
      </c>
      <c r="J20" s="15" t="s">
        <v>48</v>
      </c>
      <c r="K20" s="14" t="s">
        <v>177</v>
      </c>
      <c r="L20" s="12">
        <v>6</v>
      </c>
      <c r="M20" s="12">
        <v>46918</v>
      </c>
      <c r="O20" s="12" t="s">
        <v>87</v>
      </c>
      <c r="P20" s="12" t="s">
        <v>176</v>
      </c>
      <c r="Q20" s="12" t="s">
        <v>175</v>
      </c>
      <c r="R20" s="12" t="s">
        <v>38</v>
      </c>
      <c r="S20" s="25" t="str">
        <f t="shared" si="1"/>
        <v>FIA_2023</v>
      </c>
      <c r="U20" s="12" t="s">
        <v>255</v>
      </c>
    </row>
    <row r="21" spans="1:21" ht="16.350000000000001" customHeight="1" x14ac:dyDescent="0.25">
      <c r="A21" s="17">
        <v>46919</v>
      </c>
      <c r="B21" s="12">
        <v>20</v>
      </c>
      <c r="C21" s="17" t="s">
        <v>44</v>
      </c>
      <c r="D21" s="12" t="s">
        <v>49</v>
      </c>
      <c r="E21" s="12" t="s">
        <v>17</v>
      </c>
      <c r="F21" s="12">
        <v>2</v>
      </c>
      <c r="G21" s="12" t="str">
        <f t="shared" si="0"/>
        <v>2</v>
      </c>
      <c r="H21" s="15" t="s">
        <v>48</v>
      </c>
      <c r="I21" s="15" t="s">
        <v>48</v>
      </c>
      <c r="J21" s="15" t="s">
        <v>48</v>
      </c>
      <c r="K21" s="14" t="s">
        <v>174</v>
      </c>
      <c r="L21" s="12">
        <v>6</v>
      </c>
      <c r="M21" s="12">
        <v>46919</v>
      </c>
      <c r="O21" s="12" t="s">
        <v>87</v>
      </c>
      <c r="P21" s="12" t="s">
        <v>173</v>
      </c>
      <c r="Q21" s="12" t="s">
        <v>172</v>
      </c>
      <c r="R21" s="12" t="s">
        <v>38</v>
      </c>
      <c r="S21" s="25" t="str">
        <f t="shared" si="1"/>
        <v>FIS_2023</v>
      </c>
      <c r="U21" s="12" t="s">
        <v>256</v>
      </c>
    </row>
    <row r="22" spans="1:21" ht="16.350000000000001" customHeight="1" x14ac:dyDescent="0.25">
      <c r="A22" s="13">
        <v>46920</v>
      </c>
      <c r="B22" s="12">
        <v>21</v>
      </c>
      <c r="C22" s="13" t="s">
        <v>44</v>
      </c>
      <c r="D22" s="12" t="s">
        <v>43</v>
      </c>
      <c r="E22" s="12" t="s">
        <v>60</v>
      </c>
      <c r="F22" s="12">
        <v>3</v>
      </c>
      <c r="G22" s="12" t="str">
        <f t="shared" si="0"/>
        <v>1</v>
      </c>
      <c r="H22" s="15" t="s">
        <v>11</v>
      </c>
      <c r="I22" s="15"/>
      <c r="J22" s="15"/>
      <c r="K22" s="14"/>
      <c r="L22" s="12">
        <v>6</v>
      </c>
      <c r="M22" s="12">
        <v>46920</v>
      </c>
      <c r="N22" s="12">
        <v>31</v>
      </c>
      <c r="O22" s="12" t="s">
        <v>8</v>
      </c>
      <c r="P22" s="12" t="s">
        <v>171</v>
      </c>
      <c r="Q22" s="12" t="s">
        <v>13</v>
      </c>
      <c r="R22" s="12" t="s">
        <v>38</v>
      </c>
      <c r="S22" s="25" t="str">
        <f t="shared" si="1"/>
        <v>ADA_2023</v>
      </c>
      <c r="U22" s="12" t="s">
        <v>257</v>
      </c>
    </row>
    <row r="23" spans="1:21" ht="16.350000000000001" customHeight="1" x14ac:dyDescent="0.25">
      <c r="A23" s="13">
        <v>46921</v>
      </c>
      <c r="B23" s="12">
        <v>22</v>
      </c>
      <c r="C23" s="13" t="s">
        <v>44</v>
      </c>
      <c r="D23" s="12" t="s">
        <v>43</v>
      </c>
      <c r="E23" s="12" t="s">
        <v>60</v>
      </c>
      <c r="F23" s="12">
        <v>3</v>
      </c>
      <c r="G23" s="12" t="str">
        <f t="shared" si="0"/>
        <v>1</v>
      </c>
      <c r="H23" s="15" t="s">
        <v>11</v>
      </c>
      <c r="I23" s="15"/>
      <c r="J23" s="15" t="s">
        <v>11</v>
      </c>
      <c r="K23" s="14" t="s">
        <v>170</v>
      </c>
      <c r="L23" s="12">
        <v>6</v>
      </c>
      <c r="M23" s="12">
        <v>46921</v>
      </c>
      <c r="N23" s="12">
        <v>31</v>
      </c>
      <c r="O23" s="12" t="s">
        <v>146</v>
      </c>
      <c r="P23" s="12" t="s">
        <v>169</v>
      </c>
      <c r="Q23" s="12" t="s">
        <v>168</v>
      </c>
      <c r="R23" s="12" t="s">
        <v>38</v>
      </c>
      <c r="S23" s="25" t="str">
        <f t="shared" si="1"/>
        <v>ABDB_2023</v>
      </c>
      <c r="U23" s="12" t="s">
        <v>258</v>
      </c>
    </row>
    <row r="24" spans="1:21" ht="16.350000000000001" customHeight="1" x14ac:dyDescent="0.25">
      <c r="A24" s="13">
        <v>46922</v>
      </c>
      <c r="B24" s="12">
        <v>23</v>
      </c>
      <c r="C24" s="13" t="s">
        <v>44</v>
      </c>
      <c r="D24" s="12" t="s">
        <v>43</v>
      </c>
      <c r="E24" s="12" t="s">
        <v>60</v>
      </c>
      <c r="F24" s="12">
        <v>3</v>
      </c>
      <c r="G24" s="12" t="str">
        <f t="shared" si="0"/>
        <v>1</v>
      </c>
      <c r="H24" s="15" t="s">
        <v>11</v>
      </c>
      <c r="I24" s="15"/>
      <c r="J24" s="15" t="s">
        <v>11</v>
      </c>
      <c r="K24" s="14" t="s">
        <v>107</v>
      </c>
      <c r="L24" s="12">
        <v>6</v>
      </c>
      <c r="M24" s="12">
        <v>46922</v>
      </c>
      <c r="N24" s="12">
        <v>33</v>
      </c>
      <c r="O24" s="12" t="s">
        <v>146</v>
      </c>
      <c r="P24" s="12" t="s">
        <v>167</v>
      </c>
      <c r="Q24" s="12" t="s">
        <v>166</v>
      </c>
      <c r="R24" s="12" t="s">
        <v>38</v>
      </c>
      <c r="S24" s="25" t="str">
        <f t="shared" si="1"/>
        <v>ICO_2023</v>
      </c>
      <c r="U24" s="12" t="s">
        <v>259</v>
      </c>
    </row>
    <row r="25" spans="1:21" ht="16.350000000000001" customHeight="1" x14ac:dyDescent="0.25">
      <c r="A25" s="13">
        <v>46923</v>
      </c>
      <c r="B25" s="12">
        <v>24</v>
      </c>
      <c r="C25" s="13" t="s">
        <v>44</v>
      </c>
      <c r="D25" s="12" t="s">
        <v>43</v>
      </c>
      <c r="E25" s="12" t="s">
        <v>60</v>
      </c>
      <c r="F25" s="12">
        <v>3</v>
      </c>
      <c r="G25" s="12" t="str">
        <f t="shared" si="0"/>
        <v>1</v>
      </c>
      <c r="H25" s="15" t="s">
        <v>11</v>
      </c>
      <c r="I25" s="15"/>
      <c r="J25" s="15"/>
      <c r="K25" s="14"/>
      <c r="L25" s="12">
        <v>6</v>
      </c>
      <c r="M25" s="12">
        <v>46923</v>
      </c>
      <c r="N25" s="12">
        <v>31</v>
      </c>
      <c r="O25" s="12" t="s">
        <v>8</v>
      </c>
      <c r="P25" s="12" t="s">
        <v>165</v>
      </c>
      <c r="Q25" s="12" t="s">
        <v>164</v>
      </c>
      <c r="R25" s="12" t="s">
        <v>38</v>
      </c>
      <c r="S25" s="25" t="str">
        <f t="shared" si="1"/>
        <v>MOD_2023</v>
      </c>
      <c r="U25" s="12" t="s">
        <v>260</v>
      </c>
    </row>
    <row r="26" spans="1:21" ht="16.350000000000001" customHeight="1" x14ac:dyDescent="0.25">
      <c r="A26" s="13">
        <v>46924</v>
      </c>
      <c r="B26" s="12">
        <v>25</v>
      </c>
      <c r="C26" s="13" t="s">
        <v>44</v>
      </c>
      <c r="D26" s="12" t="s">
        <v>43</v>
      </c>
      <c r="E26" s="12" t="s">
        <v>17</v>
      </c>
      <c r="F26" s="12">
        <v>3</v>
      </c>
      <c r="G26" s="12" t="str">
        <f t="shared" si="0"/>
        <v>2</v>
      </c>
      <c r="H26" s="15" t="s">
        <v>11</v>
      </c>
      <c r="I26" s="15"/>
      <c r="J26" s="15"/>
      <c r="K26" s="14"/>
      <c r="L26" s="12">
        <v>6</v>
      </c>
      <c r="M26" s="12">
        <v>46924</v>
      </c>
      <c r="N26" s="12">
        <v>31</v>
      </c>
      <c r="O26" s="12" t="s">
        <v>8</v>
      </c>
      <c r="P26" s="12" t="s">
        <v>163</v>
      </c>
      <c r="Q26" s="12" t="s">
        <v>162</v>
      </c>
      <c r="R26" s="12" t="s">
        <v>38</v>
      </c>
      <c r="S26" s="25" t="str">
        <f t="shared" si="1"/>
        <v>DIS_2023</v>
      </c>
      <c r="U26" s="12" t="s">
        <v>261</v>
      </c>
    </row>
    <row r="27" spans="1:21" ht="16.350000000000001" customHeight="1" x14ac:dyDescent="0.25">
      <c r="A27" s="13">
        <v>46925</v>
      </c>
      <c r="B27" s="12">
        <v>26</v>
      </c>
      <c r="C27" s="13" t="s">
        <v>44</v>
      </c>
      <c r="D27" s="12" t="s">
        <v>43</v>
      </c>
      <c r="E27" s="12" t="s">
        <v>17</v>
      </c>
      <c r="F27" s="12" t="s">
        <v>161</v>
      </c>
      <c r="G27" s="12" t="str">
        <f t="shared" si="0"/>
        <v>2</v>
      </c>
      <c r="H27" s="15" t="s">
        <v>11</v>
      </c>
      <c r="I27" s="15"/>
      <c r="J27" s="15" t="s">
        <v>42</v>
      </c>
      <c r="K27" s="14"/>
      <c r="L27" s="12">
        <v>6</v>
      </c>
      <c r="M27" s="12">
        <v>46925</v>
      </c>
      <c r="N27" s="12">
        <v>31</v>
      </c>
      <c r="O27" s="12" t="s">
        <v>146</v>
      </c>
      <c r="P27" s="12" t="s">
        <v>160</v>
      </c>
      <c r="Q27" s="12" t="s">
        <v>159</v>
      </c>
      <c r="R27" s="12" t="s">
        <v>38</v>
      </c>
      <c r="S27" s="25" t="str">
        <f t="shared" si="1"/>
        <v>ERSS_2023</v>
      </c>
      <c r="U27" s="12" t="s">
        <v>262</v>
      </c>
    </row>
    <row r="28" spans="1:21" ht="16.350000000000001" customHeight="1" x14ac:dyDescent="0.25">
      <c r="A28" s="13">
        <v>46926</v>
      </c>
      <c r="B28" s="12">
        <v>27</v>
      </c>
      <c r="C28" s="13" t="s">
        <v>44</v>
      </c>
      <c r="D28" s="12" t="s">
        <v>43</v>
      </c>
      <c r="E28" s="12" t="s">
        <v>17</v>
      </c>
      <c r="F28" s="12">
        <v>3</v>
      </c>
      <c r="G28" s="12" t="str">
        <f t="shared" si="0"/>
        <v>2</v>
      </c>
      <c r="H28" s="15" t="s">
        <v>11</v>
      </c>
      <c r="I28" s="15"/>
      <c r="J28" s="15"/>
      <c r="K28" s="14"/>
      <c r="L28" s="12">
        <v>6</v>
      </c>
      <c r="M28" s="12">
        <v>46926</v>
      </c>
      <c r="N28" s="12">
        <v>31</v>
      </c>
      <c r="O28" s="12" t="s">
        <v>8</v>
      </c>
      <c r="P28" s="12" t="s">
        <v>158</v>
      </c>
      <c r="Q28" s="12" t="s">
        <v>157</v>
      </c>
      <c r="R28" s="12" t="s">
        <v>38</v>
      </c>
      <c r="S28" s="25" t="str">
        <f t="shared" si="1"/>
        <v>LP_2023</v>
      </c>
      <c r="U28" s="12" t="s">
        <v>263</v>
      </c>
    </row>
    <row r="29" spans="1:21" ht="16.350000000000001" customHeight="1" x14ac:dyDescent="0.25">
      <c r="A29" s="13">
        <v>46927</v>
      </c>
      <c r="B29" s="12">
        <v>28</v>
      </c>
      <c r="C29" s="13" t="s">
        <v>44</v>
      </c>
      <c r="D29" s="12" t="s">
        <v>43</v>
      </c>
      <c r="E29" s="12" t="s">
        <v>60</v>
      </c>
      <c r="F29" s="12">
        <v>3</v>
      </c>
      <c r="G29" s="12" t="str">
        <f t="shared" si="0"/>
        <v>1</v>
      </c>
      <c r="H29" s="15" t="s">
        <v>59</v>
      </c>
      <c r="I29" s="15"/>
      <c r="J29" s="15"/>
      <c r="K29" s="14"/>
      <c r="L29" s="12">
        <v>6</v>
      </c>
      <c r="M29" s="12">
        <v>46927</v>
      </c>
      <c r="N29" s="12">
        <v>31</v>
      </c>
      <c r="O29" s="12" t="s">
        <v>8</v>
      </c>
      <c r="P29" s="12" t="s">
        <v>156</v>
      </c>
      <c r="Q29" s="12" t="s">
        <v>155</v>
      </c>
      <c r="R29" s="12" t="s">
        <v>38</v>
      </c>
      <c r="S29" s="25" t="str">
        <f t="shared" si="1"/>
        <v>SRS_2023</v>
      </c>
      <c r="U29" s="12" t="s">
        <v>264</v>
      </c>
    </row>
    <row r="30" spans="1:21" ht="16.350000000000001" customHeight="1" x14ac:dyDescent="0.25">
      <c r="A30" s="13">
        <v>46928</v>
      </c>
      <c r="B30" s="12">
        <v>29</v>
      </c>
      <c r="C30" s="13" t="s">
        <v>44</v>
      </c>
      <c r="D30" s="12" t="s">
        <v>43</v>
      </c>
      <c r="E30" s="12" t="s">
        <v>60</v>
      </c>
      <c r="F30" s="12">
        <v>3</v>
      </c>
      <c r="G30" s="12" t="str">
        <f t="shared" si="0"/>
        <v>1</v>
      </c>
      <c r="H30" s="15" t="s">
        <v>59</v>
      </c>
      <c r="I30" s="15"/>
      <c r="J30" s="15"/>
      <c r="K30" s="14"/>
      <c r="L30" s="12">
        <v>6</v>
      </c>
      <c r="M30" s="12">
        <v>46928</v>
      </c>
      <c r="N30" s="12">
        <v>31</v>
      </c>
      <c r="O30" s="12" t="s">
        <v>8</v>
      </c>
      <c r="P30" s="12" t="s">
        <v>154</v>
      </c>
      <c r="Q30" s="12" t="s">
        <v>153</v>
      </c>
      <c r="R30" s="12" t="s">
        <v>38</v>
      </c>
      <c r="S30" s="25" t="str">
        <f t="shared" si="1"/>
        <v>TDS_2023</v>
      </c>
      <c r="U30" s="12" t="s">
        <v>265</v>
      </c>
    </row>
    <row r="31" spans="1:21" ht="16.350000000000001" customHeight="1" x14ac:dyDescent="0.25">
      <c r="A31" s="13">
        <v>46929</v>
      </c>
      <c r="B31" s="12">
        <v>30</v>
      </c>
      <c r="C31" s="13" t="s">
        <v>44</v>
      </c>
      <c r="D31" s="12" t="s">
        <v>43</v>
      </c>
      <c r="E31" s="12" t="s">
        <v>17</v>
      </c>
      <c r="F31" s="12">
        <v>3</v>
      </c>
      <c r="G31" s="12" t="str">
        <f t="shared" si="0"/>
        <v>2</v>
      </c>
      <c r="H31" s="15" t="s">
        <v>59</v>
      </c>
      <c r="I31" s="15" t="s">
        <v>59</v>
      </c>
      <c r="J31" s="15" t="s">
        <v>59</v>
      </c>
      <c r="K31" s="14"/>
      <c r="L31" s="12">
        <v>6</v>
      </c>
      <c r="M31" s="12">
        <v>46929</v>
      </c>
      <c r="O31" s="12" t="s">
        <v>87</v>
      </c>
      <c r="P31" s="12" t="s">
        <v>152</v>
      </c>
      <c r="Q31" s="12" t="s">
        <v>151</v>
      </c>
      <c r="R31" s="12" t="s">
        <v>38</v>
      </c>
      <c r="S31" s="25" t="str">
        <f t="shared" si="1"/>
        <v>CPAR_2023</v>
      </c>
      <c r="U31" s="12" t="s">
        <v>266</v>
      </c>
    </row>
    <row r="32" spans="1:21" ht="16.350000000000001" customHeight="1" x14ac:dyDescent="0.25">
      <c r="A32" s="13">
        <v>46930</v>
      </c>
      <c r="B32" s="12">
        <v>31</v>
      </c>
      <c r="C32" s="13" t="s">
        <v>44</v>
      </c>
      <c r="D32" s="12" t="s">
        <v>43</v>
      </c>
      <c r="E32" s="12" t="s">
        <v>17</v>
      </c>
      <c r="F32" s="12">
        <v>3</v>
      </c>
      <c r="G32" s="12" t="str">
        <f t="shared" si="0"/>
        <v>2</v>
      </c>
      <c r="H32" s="15"/>
      <c r="I32" s="15"/>
      <c r="J32" s="15"/>
      <c r="K32" s="14"/>
      <c r="L32" s="12">
        <v>6</v>
      </c>
      <c r="M32" s="12">
        <v>46930</v>
      </c>
      <c r="N32" s="12">
        <v>42</v>
      </c>
      <c r="O32" s="12" t="s">
        <v>87</v>
      </c>
      <c r="P32" s="12" t="s">
        <v>150</v>
      </c>
      <c r="Q32" s="12" t="s">
        <v>149</v>
      </c>
      <c r="R32" s="12" t="s">
        <v>62</v>
      </c>
      <c r="S32" s="16" t="s">
        <v>61</v>
      </c>
      <c r="U32" s="16" t="s">
        <v>61</v>
      </c>
    </row>
    <row r="33" spans="1:21" ht="16.350000000000001" customHeight="1" x14ac:dyDescent="0.25">
      <c r="A33" s="13">
        <v>46931</v>
      </c>
      <c r="B33" s="12">
        <v>32</v>
      </c>
      <c r="C33" s="13" t="s">
        <v>44</v>
      </c>
      <c r="D33" s="12" t="s">
        <v>43</v>
      </c>
      <c r="E33" s="12" t="s">
        <v>17</v>
      </c>
      <c r="F33" s="12">
        <v>3</v>
      </c>
      <c r="G33" s="12" t="str">
        <f t="shared" si="0"/>
        <v>2</v>
      </c>
      <c r="H33" s="15" t="s">
        <v>59</v>
      </c>
      <c r="I33" s="15" t="s">
        <v>11</v>
      </c>
      <c r="J33" s="15" t="s">
        <v>42</v>
      </c>
      <c r="K33" s="14"/>
      <c r="L33" s="12">
        <v>6</v>
      </c>
      <c r="M33" s="12">
        <v>46931</v>
      </c>
      <c r="N33" s="12">
        <v>31</v>
      </c>
      <c r="O33" s="12" t="s">
        <v>87</v>
      </c>
      <c r="P33" s="12" t="s">
        <v>148</v>
      </c>
      <c r="Q33" s="12" t="s">
        <v>147</v>
      </c>
      <c r="R33" s="12" t="s">
        <v>38</v>
      </c>
      <c r="S33" s="25" t="str">
        <f t="shared" ref="S33:S43" si="2">HYPERLINK(U33,CONCATENATE(Q33,"_",U$1))</f>
        <v>SSW_2023</v>
      </c>
      <c r="U33" s="12" t="s">
        <v>267</v>
      </c>
    </row>
    <row r="34" spans="1:21" ht="16.350000000000001" customHeight="1" x14ac:dyDescent="0.25">
      <c r="A34" s="13">
        <v>46932</v>
      </c>
      <c r="B34" s="12">
        <v>33</v>
      </c>
      <c r="C34" s="13" t="s">
        <v>44</v>
      </c>
      <c r="D34" s="12" t="s">
        <v>43</v>
      </c>
      <c r="E34" s="12" t="s">
        <v>17</v>
      </c>
      <c r="F34" s="12">
        <v>3</v>
      </c>
      <c r="G34" s="12" t="str">
        <f t="shared" ref="G34:G65" si="3">IF(E34="1ºC","1",IF(E34="2ºC","2","1/2"))</f>
        <v>2</v>
      </c>
      <c r="H34" s="15" t="s">
        <v>59</v>
      </c>
      <c r="I34" s="15" t="s">
        <v>11</v>
      </c>
      <c r="J34" s="15" t="s">
        <v>11</v>
      </c>
      <c r="K34" s="14" t="s">
        <v>120</v>
      </c>
      <c r="L34" s="12">
        <v>6</v>
      </c>
      <c r="M34" s="12">
        <v>46932</v>
      </c>
      <c r="O34" s="12" t="s">
        <v>146</v>
      </c>
      <c r="P34" s="12" t="s">
        <v>145</v>
      </c>
      <c r="Q34" s="12" t="s">
        <v>144</v>
      </c>
      <c r="R34" s="12" t="s">
        <v>38</v>
      </c>
      <c r="S34" s="25" t="str">
        <f t="shared" si="2"/>
        <v>TAA_2023</v>
      </c>
      <c r="U34" s="12" t="s">
        <v>268</v>
      </c>
    </row>
    <row r="35" spans="1:21" ht="16.350000000000001" customHeight="1" x14ac:dyDescent="0.25">
      <c r="A35" s="13">
        <v>46933</v>
      </c>
      <c r="B35" s="12">
        <v>34</v>
      </c>
      <c r="C35" s="13" t="s">
        <v>44</v>
      </c>
      <c r="D35" s="12" t="s">
        <v>43</v>
      </c>
      <c r="E35" s="12" t="s">
        <v>60</v>
      </c>
      <c r="F35" s="12">
        <v>3</v>
      </c>
      <c r="G35" s="12" t="str">
        <f t="shared" si="3"/>
        <v>1</v>
      </c>
      <c r="H35" s="15"/>
      <c r="I35" s="15" t="s">
        <v>11</v>
      </c>
      <c r="J35" s="15"/>
      <c r="K35" s="14"/>
      <c r="L35" s="12">
        <v>6</v>
      </c>
      <c r="M35" s="12">
        <v>46933</v>
      </c>
      <c r="O35" s="12" t="s">
        <v>41</v>
      </c>
      <c r="P35" s="12" t="s">
        <v>143</v>
      </c>
      <c r="Q35" s="12" t="s">
        <v>142</v>
      </c>
      <c r="R35" s="12" t="s">
        <v>38</v>
      </c>
      <c r="S35" s="25" t="str">
        <f t="shared" si="2"/>
        <v>ASO_2023</v>
      </c>
      <c r="U35" s="12" t="s">
        <v>269</v>
      </c>
    </row>
    <row r="36" spans="1:21" ht="16.350000000000001" customHeight="1" x14ac:dyDescent="0.25">
      <c r="A36" s="13">
        <v>46934</v>
      </c>
      <c r="B36" s="12">
        <v>35</v>
      </c>
      <c r="C36" s="13" t="s">
        <v>44</v>
      </c>
      <c r="D36" s="12" t="s">
        <v>43</v>
      </c>
      <c r="E36" s="12" t="s">
        <v>60</v>
      </c>
      <c r="F36" s="12">
        <v>3</v>
      </c>
      <c r="G36" s="12" t="str">
        <f t="shared" si="3"/>
        <v>1</v>
      </c>
      <c r="H36" s="15"/>
      <c r="I36" s="15" t="s">
        <v>11</v>
      </c>
      <c r="J36" s="15"/>
      <c r="K36" s="14"/>
      <c r="L36" s="12">
        <v>6</v>
      </c>
      <c r="M36" s="12">
        <v>46934</v>
      </c>
      <c r="O36" s="12" t="s">
        <v>41</v>
      </c>
      <c r="P36" s="12" t="s">
        <v>141</v>
      </c>
      <c r="Q36" s="12" t="s">
        <v>140</v>
      </c>
      <c r="R36" s="12" t="s">
        <v>38</v>
      </c>
      <c r="S36" s="25" t="str">
        <f t="shared" si="2"/>
        <v>DASR_2023</v>
      </c>
      <c r="U36" s="12" t="s">
        <v>270</v>
      </c>
    </row>
    <row r="37" spans="1:21" ht="16.350000000000001" customHeight="1" x14ac:dyDescent="0.25">
      <c r="A37" s="13">
        <v>46935</v>
      </c>
      <c r="B37" s="12">
        <v>36</v>
      </c>
      <c r="C37" s="13" t="s">
        <v>44</v>
      </c>
      <c r="D37" s="12" t="s">
        <v>43</v>
      </c>
      <c r="E37" s="12" t="s">
        <v>60</v>
      </c>
      <c r="F37" s="12">
        <v>3</v>
      </c>
      <c r="G37" s="12" t="str">
        <f t="shared" si="3"/>
        <v>1</v>
      </c>
      <c r="H37" s="15"/>
      <c r="I37" s="15" t="s">
        <v>11</v>
      </c>
      <c r="J37" s="15" t="s">
        <v>42</v>
      </c>
      <c r="K37" s="14"/>
      <c r="L37" s="12">
        <v>6</v>
      </c>
      <c r="M37" s="12">
        <v>46935</v>
      </c>
      <c r="O37" s="12" t="s">
        <v>64</v>
      </c>
      <c r="P37" s="12" t="s">
        <v>139</v>
      </c>
      <c r="Q37" s="12" t="s">
        <v>138</v>
      </c>
      <c r="R37" s="12" t="s">
        <v>38</v>
      </c>
      <c r="S37" s="25" t="str">
        <f t="shared" si="2"/>
        <v>GSI_2023</v>
      </c>
      <c r="U37" s="12" t="s">
        <v>271</v>
      </c>
    </row>
    <row r="38" spans="1:21" ht="16.350000000000001" customHeight="1" x14ac:dyDescent="0.25">
      <c r="A38" s="13">
        <v>46936</v>
      </c>
      <c r="B38" s="12">
        <v>37</v>
      </c>
      <c r="C38" s="13" t="s">
        <v>44</v>
      </c>
      <c r="D38" s="12" t="s">
        <v>43</v>
      </c>
      <c r="E38" s="12" t="s">
        <v>60</v>
      </c>
      <c r="F38" s="12">
        <v>3</v>
      </c>
      <c r="G38" s="12" t="str">
        <f t="shared" si="3"/>
        <v>1</v>
      </c>
      <c r="H38" s="15"/>
      <c r="I38" s="15" t="s">
        <v>11</v>
      </c>
      <c r="J38" s="15"/>
      <c r="K38" s="14"/>
      <c r="L38" s="12">
        <v>6</v>
      </c>
      <c r="M38" s="12">
        <v>46936</v>
      </c>
      <c r="O38" s="12" t="s">
        <v>41</v>
      </c>
      <c r="P38" s="12" t="s">
        <v>137</v>
      </c>
      <c r="Q38" s="12" t="s">
        <v>136</v>
      </c>
      <c r="R38" s="12" t="s">
        <v>38</v>
      </c>
      <c r="S38" s="25" t="str">
        <f t="shared" si="2"/>
        <v>TDBD_2023</v>
      </c>
      <c r="U38" s="12" t="s">
        <v>272</v>
      </c>
    </row>
    <row r="39" spans="1:21" ht="16.350000000000001" customHeight="1" x14ac:dyDescent="0.25">
      <c r="A39" s="13">
        <v>46937</v>
      </c>
      <c r="B39" s="12">
        <v>38</v>
      </c>
      <c r="C39" s="13" t="s">
        <v>44</v>
      </c>
      <c r="D39" s="12" t="s">
        <v>43</v>
      </c>
      <c r="E39" s="12" t="s">
        <v>17</v>
      </c>
      <c r="F39" s="12">
        <v>3</v>
      </c>
      <c r="G39" s="12" t="str">
        <f t="shared" si="3"/>
        <v>2</v>
      </c>
      <c r="H39" s="15"/>
      <c r="I39" s="15" t="s">
        <v>11</v>
      </c>
      <c r="J39" s="15"/>
      <c r="K39" s="14"/>
      <c r="L39" s="12">
        <v>6</v>
      </c>
      <c r="M39" s="12">
        <v>46937</v>
      </c>
      <c r="O39" s="12" t="s">
        <v>41</v>
      </c>
      <c r="P39" s="12" t="s">
        <v>135</v>
      </c>
      <c r="Q39" s="12" t="s">
        <v>134</v>
      </c>
      <c r="R39" s="12" t="s">
        <v>38</v>
      </c>
      <c r="S39" s="25" t="str">
        <f t="shared" si="2"/>
        <v>DIAS_2023</v>
      </c>
      <c r="U39" s="12" t="s">
        <v>273</v>
      </c>
    </row>
    <row r="40" spans="1:21" ht="16.350000000000001" customHeight="1" x14ac:dyDescent="0.25">
      <c r="A40" s="13">
        <v>46938</v>
      </c>
      <c r="B40" s="12">
        <v>39</v>
      </c>
      <c r="C40" s="13" t="s">
        <v>44</v>
      </c>
      <c r="D40" s="12" t="s">
        <v>43</v>
      </c>
      <c r="E40" s="12" t="s">
        <v>17</v>
      </c>
      <c r="F40" s="12">
        <v>3</v>
      </c>
      <c r="G40" s="12" t="str">
        <f t="shared" si="3"/>
        <v>2</v>
      </c>
      <c r="H40" s="15"/>
      <c r="I40" s="15" t="s">
        <v>11</v>
      </c>
      <c r="J40" s="15"/>
      <c r="K40" s="14"/>
      <c r="L40" s="12">
        <v>6</v>
      </c>
      <c r="M40" s="12">
        <v>46938</v>
      </c>
      <c r="O40" s="12" t="s">
        <v>41</v>
      </c>
      <c r="P40" s="12" t="s">
        <v>133</v>
      </c>
      <c r="Q40" s="12" t="s">
        <v>132</v>
      </c>
      <c r="R40" s="12" t="s">
        <v>38</v>
      </c>
      <c r="S40" s="25" t="str">
        <f t="shared" si="2"/>
        <v>ESI_2023</v>
      </c>
      <c r="U40" s="12" t="s">
        <v>274</v>
      </c>
    </row>
    <row r="41" spans="1:21" ht="16.350000000000001" customHeight="1" x14ac:dyDescent="0.25">
      <c r="A41" s="13">
        <v>46939</v>
      </c>
      <c r="B41" s="12">
        <v>40</v>
      </c>
      <c r="C41" s="13" t="s">
        <v>44</v>
      </c>
      <c r="D41" s="12" t="s">
        <v>43</v>
      </c>
      <c r="E41" s="12" t="s">
        <v>60</v>
      </c>
      <c r="F41" s="12" t="s">
        <v>127</v>
      </c>
      <c r="G41" s="12" t="str">
        <f t="shared" si="3"/>
        <v>1</v>
      </c>
      <c r="H41" s="15" t="s">
        <v>59</v>
      </c>
      <c r="I41" s="15" t="s">
        <v>59</v>
      </c>
      <c r="J41" s="15"/>
      <c r="K41" s="14"/>
      <c r="L41" s="12">
        <v>6</v>
      </c>
      <c r="M41" s="12">
        <v>46939</v>
      </c>
      <c r="O41" s="12" t="s">
        <v>87</v>
      </c>
      <c r="P41" s="12" t="s">
        <v>131</v>
      </c>
      <c r="Q41" s="12" t="s">
        <v>130</v>
      </c>
      <c r="R41" s="12" t="s">
        <v>38</v>
      </c>
      <c r="S41" s="25" t="str">
        <f t="shared" si="2"/>
        <v>ARS_2023</v>
      </c>
      <c r="U41" s="12" t="s">
        <v>275</v>
      </c>
    </row>
    <row r="42" spans="1:21" ht="16.350000000000001" customHeight="1" x14ac:dyDescent="0.25">
      <c r="A42" s="13">
        <v>46940</v>
      </c>
      <c r="B42" s="12">
        <v>41</v>
      </c>
      <c r="C42" s="13" t="s">
        <v>44</v>
      </c>
      <c r="D42" s="12" t="s">
        <v>43</v>
      </c>
      <c r="E42" s="12" t="s">
        <v>60</v>
      </c>
      <c r="F42" s="12">
        <v>3</v>
      </c>
      <c r="G42" s="12" t="str">
        <f t="shared" si="3"/>
        <v>1</v>
      </c>
      <c r="H42" s="15"/>
      <c r="I42" s="15" t="s">
        <v>59</v>
      </c>
      <c r="J42" s="15"/>
      <c r="K42" s="14"/>
      <c r="L42" s="12">
        <v>6</v>
      </c>
      <c r="M42" s="12">
        <v>46940</v>
      </c>
      <c r="O42" s="12" t="s">
        <v>41</v>
      </c>
      <c r="P42" s="12" t="s">
        <v>129</v>
      </c>
      <c r="Q42" s="12" t="s">
        <v>128</v>
      </c>
      <c r="R42" s="12" t="s">
        <v>38</v>
      </c>
      <c r="S42" s="25" t="str">
        <f t="shared" si="2"/>
        <v>SMUL_2023</v>
      </c>
      <c r="U42" s="12" t="s">
        <v>276</v>
      </c>
    </row>
    <row r="43" spans="1:21" ht="16.350000000000001" customHeight="1" x14ac:dyDescent="0.25">
      <c r="A43" s="13">
        <v>46941</v>
      </c>
      <c r="B43" s="12">
        <v>42</v>
      </c>
      <c r="C43" s="13" t="s">
        <v>44</v>
      </c>
      <c r="D43" s="12" t="s">
        <v>43</v>
      </c>
      <c r="E43" s="12" t="s">
        <v>17</v>
      </c>
      <c r="F43" s="12" t="s">
        <v>127</v>
      </c>
      <c r="G43" s="12" t="str">
        <f t="shared" si="3"/>
        <v>2</v>
      </c>
      <c r="H43" s="15" t="s">
        <v>59</v>
      </c>
      <c r="I43" s="15" t="s">
        <v>59</v>
      </c>
      <c r="J43" s="15"/>
      <c r="K43" s="14"/>
      <c r="L43" s="12">
        <v>6</v>
      </c>
      <c r="M43" s="12">
        <v>46941</v>
      </c>
      <c r="O43" s="12" t="s">
        <v>87</v>
      </c>
      <c r="P43" s="12" t="s">
        <v>126</v>
      </c>
      <c r="Q43" s="12" t="s">
        <v>125</v>
      </c>
      <c r="R43" s="12" t="s">
        <v>38</v>
      </c>
      <c r="S43" s="25" t="str">
        <f t="shared" si="2"/>
        <v>SEMP_2023</v>
      </c>
      <c r="U43" s="12" t="s">
        <v>277</v>
      </c>
    </row>
    <row r="44" spans="1:21" ht="16.350000000000001" customHeight="1" x14ac:dyDescent="0.25">
      <c r="A44" s="13">
        <v>46942</v>
      </c>
      <c r="B44" s="12">
        <v>43</v>
      </c>
      <c r="C44" s="13" t="s">
        <v>44</v>
      </c>
      <c r="D44" s="12" t="s">
        <v>43</v>
      </c>
      <c r="E44" s="12" t="s">
        <v>17</v>
      </c>
      <c r="F44" s="12">
        <v>3</v>
      </c>
      <c r="G44" s="12" t="str">
        <f t="shared" si="3"/>
        <v>2</v>
      </c>
      <c r="H44" s="15"/>
      <c r="I44" s="15"/>
      <c r="J44" s="15"/>
      <c r="K44" s="14"/>
      <c r="L44" s="12">
        <v>6</v>
      </c>
      <c r="M44" s="12">
        <v>46942</v>
      </c>
      <c r="O44" s="12" t="s">
        <v>41</v>
      </c>
      <c r="P44" s="12" t="s">
        <v>124</v>
      </c>
      <c r="Q44" s="12" t="s">
        <v>123</v>
      </c>
      <c r="R44" s="12" t="s">
        <v>62</v>
      </c>
      <c r="S44" s="16" t="s">
        <v>61</v>
      </c>
      <c r="U44" s="16" t="s">
        <v>61</v>
      </c>
    </row>
    <row r="45" spans="1:21" ht="16.350000000000001" customHeight="1" x14ac:dyDescent="0.25">
      <c r="A45" s="13">
        <v>46943</v>
      </c>
      <c r="B45" s="12">
        <v>44</v>
      </c>
      <c r="C45" s="13" t="s">
        <v>44</v>
      </c>
      <c r="D45" s="12" t="s">
        <v>43</v>
      </c>
      <c r="E45" s="12" t="s">
        <v>17</v>
      </c>
      <c r="F45" s="12">
        <v>3</v>
      </c>
      <c r="G45" s="12" t="str">
        <f t="shared" si="3"/>
        <v>2</v>
      </c>
      <c r="H45" s="15"/>
      <c r="I45" s="15" t="s">
        <v>59</v>
      </c>
      <c r="J45" s="15"/>
      <c r="K45" s="14"/>
      <c r="L45" s="12">
        <v>6</v>
      </c>
      <c r="M45" s="12">
        <v>46943</v>
      </c>
      <c r="O45" s="12" t="s">
        <v>41</v>
      </c>
      <c r="P45" s="12" t="s">
        <v>122</v>
      </c>
      <c r="Q45" s="12" t="s">
        <v>121</v>
      </c>
      <c r="R45" s="12" t="s">
        <v>38</v>
      </c>
      <c r="S45" s="25" t="str">
        <f t="shared" ref="S45:S57" si="4">HYPERLINK(U45,CONCATENATE(Q45,"_",U$1))</f>
        <v>ACA_2023</v>
      </c>
      <c r="U45" s="12" t="s">
        <v>278</v>
      </c>
    </row>
    <row r="46" spans="1:21" ht="16.350000000000001" customHeight="1" x14ac:dyDescent="0.25">
      <c r="A46" s="13">
        <v>46944</v>
      </c>
      <c r="B46" s="12">
        <v>45</v>
      </c>
      <c r="C46" s="13" t="s">
        <v>44</v>
      </c>
      <c r="D46" s="12" t="s">
        <v>43</v>
      </c>
      <c r="E46" s="12" t="s">
        <v>60</v>
      </c>
      <c r="F46" s="12">
        <v>3</v>
      </c>
      <c r="G46" s="12" t="str">
        <f t="shared" si="3"/>
        <v>1</v>
      </c>
      <c r="H46" s="15"/>
      <c r="I46" s="15"/>
      <c r="J46" s="15" t="s">
        <v>11</v>
      </c>
      <c r="K46" s="14" t="s">
        <v>120</v>
      </c>
      <c r="L46" s="12">
        <v>6</v>
      </c>
      <c r="M46" s="12">
        <v>46944</v>
      </c>
      <c r="O46" s="12" t="s">
        <v>14</v>
      </c>
      <c r="P46" s="12" t="s">
        <v>119</v>
      </c>
      <c r="Q46" s="12" t="s">
        <v>118</v>
      </c>
      <c r="R46" s="12" t="s">
        <v>38</v>
      </c>
      <c r="S46" s="25" t="str">
        <f t="shared" si="4"/>
        <v>ALGC_2023</v>
      </c>
      <c r="U46" s="12" t="s">
        <v>279</v>
      </c>
    </row>
    <row r="47" spans="1:21" ht="16.350000000000001" customHeight="1" x14ac:dyDescent="0.25">
      <c r="A47" s="13">
        <v>46945</v>
      </c>
      <c r="B47" s="12">
        <v>46</v>
      </c>
      <c r="C47" s="13" t="s">
        <v>44</v>
      </c>
      <c r="D47" s="12" t="s">
        <v>43</v>
      </c>
      <c r="E47" s="12" t="s">
        <v>60</v>
      </c>
      <c r="F47" s="12">
        <v>3</v>
      </c>
      <c r="G47" s="12" t="str">
        <f t="shared" si="3"/>
        <v>1</v>
      </c>
      <c r="H47" s="15"/>
      <c r="I47" s="15"/>
      <c r="J47" s="15" t="s">
        <v>11</v>
      </c>
      <c r="K47" s="14" t="s">
        <v>107</v>
      </c>
      <c r="L47" s="12">
        <v>6</v>
      </c>
      <c r="M47" s="12">
        <v>46945</v>
      </c>
      <c r="O47" s="12" t="s">
        <v>14</v>
      </c>
      <c r="P47" s="12" t="s">
        <v>117</v>
      </c>
      <c r="Q47" s="12" t="s">
        <v>116</v>
      </c>
      <c r="R47" s="12" t="s">
        <v>38</v>
      </c>
      <c r="S47" s="25" t="str">
        <f t="shared" si="4"/>
        <v>DESI_2023</v>
      </c>
      <c r="U47" s="12" t="s">
        <v>280</v>
      </c>
    </row>
    <row r="48" spans="1:21" ht="16.350000000000001" customHeight="1" x14ac:dyDescent="0.25">
      <c r="A48" s="13">
        <v>46946</v>
      </c>
      <c r="B48" s="12">
        <v>47</v>
      </c>
      <c r="C48" s="13" t="s">
        <v>44</v>
      </c>
      <c r="D48" s="12" t="s">
        <v>43</v>
      </c>
      <c r="E48" s="12" t="s">
        <v>17</v>
      </c>
      <c r="F48" s="12">
        <v>3</v>
      </c>
      <c r="G48" s="12" t="str">
        <f t="shared" si="3"/>
        <v>2</v>
      </c>
      <c r="H48" s="15"/>
      <c r="I48" s="15" t="s">
        <v>11</v>
      </c>
      <c r="J48" s="15" t="s">
        <v>11</v>
      </c>
      <c r="K48" s="14"/>
      <c r="L48" s="12">
        <v>6</v>
      </c>
      <c r="M48" s="12">
        <v>46946</v>
      </c>
      <c r="O48" s="12" t="s">
        <v>14</v>
      </c>
      <c r="P48" s="12" t="s">
        <v>115</v>
      </c>
      <c r="Q48" s="12" t="s">
        <v>114</v>
      </c>
      <c r="R48" s="12" t="s">
        <v>38</v>
      </c>
      <c r="S48" s="25" t="str">
        <f t="shared" si="4"/>
        <v>MTD_2023</v>
      </c>
      <c r="U48" s="12" t="s">
        <v>281</v>
      </c>
    </row>
    <row r="49" spans="1:21" ht="16.350000000000001" customHeight="1" x14ac:dyDescent="0.25">
      <c r="A49" s="13">
        <v>46947</v>
      </c>
      <c r="B49" s="12">
        <v>48</v>
      </c>
      <c r="C49" s="13" t="s">
        <v>44</v>
      </c>
      <c r="D49" s="12" t="s">
        <v>43</v>
      </c>
      <c r="E49" s="12" t="s">
        <v>17</v>
      </c>
      <c r="F49" s="12">
        <v>3</v>
      </c>
      <c r="G49" s="12" t="str">
        <f t="shared" si="3"/>
        <v>2</v>
      </c>
      <c r="H49" s="15"/>
      <c r="I49" s="15" t="s">
        <v>11</v>
      </c>
      <c r="J49" s="15" t="s">
        <v>11</v>
      </c>
      <c r="K49" s="14" t="s">
        <v>107</v>
      </c>
      <c r="L49" s="12">
        <v>6</v>
      </c>
      <c r="M49" s="12">
        <v>46947</v>
      </c>
      <c r="O49" s="12" t="s">
        <v>14</v>
      </c>
      <c r="P49" s="12" t="s">
        <v>113</v>
      </c>
      <c r="Q49" s="12" t="s">
        <v>112</v>
      </c>
      <c r="R49" s="12" t="s">
        <v>38</v>
      </c>
      <c r="S49" s="25" t="str">
        <f t="shared" si="4"/>
        <v>GLF_2023</v>
      </c>
      <c r="U49" s="12" t="s">
        <v>282</v>
      </c>
    </row>
    <row r="50" spans="1:21" ht="16.350000000000001" customHeight="1" x14ac:dyDescent="0.25">
      <c r="A50" s="13">
        <v>46948</v>
      </c>
      <c r="B50" s="12">
        <v>49</v>
      </c>
      <c r="C50" s="13" t="s">
        <v>44</v>
      </c>
      <c r="D50" s="12" t="s">
        <v>43</v>
      </c>
      <c r="E50" s="12" t="s">
        <v>60</v>
      </c>
      <c r="F50" s="12">
        <v>3</v>
      </c>
      <c r="G50" s="12" t="str">
        <f t="shared" si="3"/>
        <v>1</v>
      </c>
      <c r="H50" s="15"/>
      <c r="I50" s="15"/>
      <c r="J50" s="15" t="s">
        <v>59</v>
      </c>
      <c r="K50" s="14"/>
      <c r="L50" s="12">
        <v>6</v>
      </c>
      <c r="M50" s="12">
        <v>46948</v>
      </c>
      <c r="O50" s="12" t="s">
        <v>14</v>
      </c>
      <c r="P50" s="12" t="s">
        <v>111</v>
      </c>
      <c r="Q50" s="12" t="s">
        <v>110</v>
      </c>
      <c r="R50" s="12" t="s">
        <v>38</v>
      </c>
      <c r="S50" s="25" t="str">
        <f t="shared" si="4"/>
        <v>CRIP_2023</v>
      </c>
      <c r="U50" s="12" t="s">
        <v>283</v>
      </c>
    </row>
    <row r="51" spans="1:21" ht="16.350000000000001" customHeight="1" x14ac:dyDescent="0.25">
      <c r="A51" s="13">
        <v>46949</v>
      </c>
      <c r="B51" s="12">
        <v>50</v>
      </c>
      <c r="C51" s="13" t="s">
        <v>44</v>
      </c>
      <c r="D51" s="12" t="s">
        <v>43</v>
      </c>
      <c r="E51" s="12" t="s">
        <v>60</v>
      </c>
      <c r="F51" s="12">
        <v>3</v>
      </c>
      <c r="G51" s="12" t="str">
        <f t="shared" si="3"/>
        <v>1</v>
      </c>
      <c r="H51" s="15"/>
      <c r="I51" s="15"/>
      <c r="J51" s="15" t="s">
        <v>59</v>
      </c>
      <c r="K51" s="14" t="s">
        <v>70</v>
      </c>
      <c r="L51" s="12">
        <v>6</v>
      </c>
      <c r="M51" s="12">
        <v>46949</v>
      </c>
      <c r="O51" s="12" t="s">
        <v>14</v>
      </c>
      <c r="P51" s="12" t="s">
        <v>109</v>
      </c>
      <c r="Q51" s="12" t="s">
        <v>108</v>
      </c>
      <c r="R51" s="12" t="s">
        <v>38</v>
      </c>
      <c r="S51" s="25" t="str">
        <f t="shared" si="4"/>
        <v>PAG_2023</v>
      </c>
      <c r="U51" s="12" t="s">
        <v>284</v>
      </c>
    </row>
    <row r="52" spans="1:21" ht="16.350000000000001" customHeight="1" x14ac:dyDescent="0.25">
      <c r="A52" s="13">
        <v>46950</v>
      </c>
      <c r="B52" s="12">
        <v>51</v>
      </c>
      <c r="C52" s="13" t="s">
        <v>44</v>
      </c>
      <c r="D52" s="12" t="s">
        <v>43</v>
      </c>
      <c r="E52" s="12" t="s">
        <v>17</v>
      </c>
      <c r="F52" s="12">
        <v>3</v>
      </c>
      <c r="G52" s="12" t="str">
        <f t="shared" si="3"/>
        <v>2</v>
      </c>
      <c r="H52" s="15"/>
      <c r="I52" s="15"/>
      <c r="J52" s="15" t="s">
        <v>59</v>
      </c>
      <c r="K52" s="14" t="s">
        <v>107</v>
      </c>
      <c r="L52" s="12">
        <v>6</v>
      </c>
      <c r="M52" s="12">
        <v>46950</v>
      </c>
      <c r="O52" s="12" t="s">
        <v>14</v>
      </c>
      <c r="P52" s="12" t="s">
        <v>106</v>
      </c>
      <c r="Q52" s="12" t="s">
        <v>105</v>
      </c>
      <c r="R52" s="12" t="s">
        <v>38</v>
      </c>
      <c r="S52" s="25" t="str">
        <f t="shared" si="4"/>
        <v>SAII_2023</v>
      </c>
      <c r="U52" s="12" t="s">
        <v>285</v>
      </c>
    </row>
    <row r="53" spans="1:21" ht="16.350000000000001" customHeight="1" x14ac:dyDescent="0.25">
      <c r="A53" s="13">
        <v>46951</v>
      </c>
      <c r="B53" s="12">
        <v>52</v>
      </c>
      <c r="C53" s="13" t="s">
        <v>44</v>
      </c>
      <c r="D53" s="12" t="s">
        <v>43</v>
      </c>
      <c r="E53" s="12" t="s">
        <v>17</v>
      </c>
      <c r="F53" s="12">
        <v>3</v>
      </c>
      <c r="G53" s="12" t="str">
        <f t="shared" si="3"/>
        <v>2</v>
      </c>
      <c r="H53" s="15"/>
      <c r="I53" s="15"/>
      <c r="J53" s="15" t="s">
        <v>42</v>
      </c>
      <c r="K53" s="14"/>
      <c r="L53" s="12">
        <v>6</v>
      </c>
      <c r="M53" s="12">
        <v>46951</v>
      </c>
      <c r="O53" s="12" t="s">
        <v>14</v>
      </c>
      <c r="P53" s="12" t="s">
        <v>104</v>
      </c>
      <c r="Q53" s="12" t="s">
        <v>103</v>
      </c>
      <c r="R53" s="12" t="s">
        <v>38</v>
      </c>
      <c r="S53" s="25" t="str">
        <f t="shared" si="4"/>
        <v>INFE1_2023</v>
      </c>
      <c r="U53" s="12" t="s">
        <v>286</v>
      </c>
    </row>
    <row r="54" spans="1:21" ht="16.350000000000001" customHeight="1" x14ac:dyDescent="0.25">
      <c r="A54" s="13">
        <v>46952</v>
      </c>
      <c r="B54" s="12">
        <v>53</v>
      </c>
      <c r="C54" s="13" t="s">
        <v>44</v>
      </c>
      <c r="D54" s="12" t="s">
        <v>49</v>
      </c>
      <c r="E54" s="12" t="s">
        <v>60</v>
      </c>
      <c r="F54" s="12">
        <v>4</v>
      </c>
      <c r="G54" s="12" t="str">
        <f t="shared" si="3"/>
        <v>1</v>
      </c>
      <c r="H54" s="15" t="s">
        <v>48</v>
      </c>
      <c r="I54" s="15" t="s">
        <v>48</v>
      </c>
      <c r="J54" s="15" t="s">
        <v>48</v>
      </c>
      <c r="K54" s="14" t="s">
        <v>70</v>
      </c>
      <c r="L54" s="12">
        <v>6</v>
      </c>
      <c r="M54" s="12">
        <v>46952</v>
      </c>
      <c r="N54" s="12">
        <v>51</v>
      </c>
      <c r="O54" s="12" t="s">
        <v>87</v>
      </c>
      <c r="P54" s="12" t="s">
        <v>102</v>
      </c>
      <c r="Q54" s="12" t="s">
        <v>101</v>
      </c>
      <c r="R54" s="12" t="s">
        <v>38</v>
      </c>
      <c r="S54" s="25" t="str">
        <f t="shared" si="4"/>
        <v>PyS_2023</v>
      </c>
      <c r="U54" s="12" t="s">
        <v>287</v>
      </c>
    </row>
    <row r="55" spans="1:21" ht="16.350000000000001" customHeight="1" x14ac:dyDescent="0.25">
      <c r="A55" s="13">
        <v>46953</v>
      </c>
      <c r="B55" s="12">
        <v>54</v>
      </c>
      <c r="C55" s="13" t="s">
        <v>44</v>
      </c>
      <c r="D55" s="12" t="s">
        <v>49</v>
      </c>
      <c r="E55" s="12">
        <v>3</v>
      </c>
      <c r="F55" s="12">
        <v>4</v>
      </c>
      <c r="G55" s="12" t="str">
        <f t="shared" si="3"/>
        <v>1/2</v>
      </c>
      <c r="H55" s="15"/>
      <c r="I55" s="15"/>
      <c r="J55" s="15" t="s">
        <v>48</v>
      </c>
      <c r="K55" s="14" t="s">
        <v>47</v>
      </c>
      <c r="L55" s="12">
        <v>12</v>
      </c>
      <c r="M55" s="12">
        <v>46953</v>
      </c>
      <c r="N55" s="12">
        <v>51</v>
      </c>
      <c r="O55" s="12" t="s">
        <v>14</v>
      </c>
      <c r="P55" s="12" t="s">
        <v>100</v>
      </c>
      <c r="Q55" s="12" t="s">
        <v>99</v>
      </c>
      <c r="R55" s="12" t="s">
        <v>38</v>
      </c>
      <c r="S55" s="25" t="str">
        <f t="shared" si="4"/>
        <v>PrCO_2023</v>
      </c>
      <c r="U55" s="12" t="s">
        <v>288</v>
      </c>
    </row>
    <row r="56" spans="1:21" ht="16.350000000000001" customHeight="1" x14ac:dyDescent="0.25">
      <c r="A56" s="13">
        <v>46954</v>
      </c>
      <c r="B56" s="12">
        <v>55</v>
      </c>
      <c r="C56" s="13" t="s">
        <v>44</v>
      </c>
      <c r="D56" s="12" t="s">
        <v>43</v>
      </c>
      <c r="E56" s="12" t="s">
        <v>60</v>
      </c>
      <c r="F56" s="12">
        <v>4</v>
      </c>
      <c r="G56" s="12" t="str">
        <f t="shared" si="3"/>
        <v>1</v>
      </c>
      <c r="H56" s="15" t="s">
        <v>11</v>
      </c>
      <c r="I56" s="15"/>
      <c r="J56" s="15"/>
      <c r="K56" s="14"/>
      <c r="L56" s="12">
        <v>6</v>
      </c>
      <c r="M56" s="12">
        <v>46954</v>
      </c>
      <c r="N56" s="12">
        <v>31</v>
      </c>
      <c r="O56" s="12" t="s">
        <v>8</v>
      </c>
      <c r="P56" s="12" t="s">
        <v>98</v>
      </c>
      <c r="Q56" s="12" t="s">
        <v>97</v>
      </c>
      <c r="R56" s="12" t="s">
        <v>38</v>
      </c>
      <c r="S56" s="25" t="str">
        <f t="shared" si="4"/>
        <v>DBCS_2023</v>
      </c>
      <c r="U56" s="12" t="s">
        <v>289</v>
      </c>
    </row>
    <row r="57" spans="1:21" ht="16.350000000000001" customHeight="1" x14ac:dyDescent="0.25">
      <c r="A57" s="13">
        <v>46955</v>
      </c>
      <c r="B57" s="12">
        <v>56</v>
      </c>
      <c r="C57" s="13" t="s">
        <v>44</v>
      </c>
      <c r="D57" s="12" t="s">
        <v>43</v>
      </c>
      <c r="E57" s="12" t="s">
        <v>60</v>
      </c>
      <c r="F57" s="12">
        <v>4</v>
      </c>
      <c r="G57" s="12" t="str">
        <f t="shared" si="3"/>
        <v>1</v>
      </c>
      <c r="H57" s="15"/>
      <c r="I57" s="15"/>
      <c r="J57" s="15" t="s">
        <v>11</v>
      </c>
      <c r="K57" s="14" t="s">
        <v>70</v>
      </c>
      <c r="L57" s="12">
        <v>6</v>
      </c>
      <c r="M57" s="12">
        <v>46955</v>
      </c>
      <c r="O57" s="12" t="s">
        <v>14</v>
      </c>
      <c r="P57" s="12" t="s">
        <v>96</v>
      </c>
      <c r="Q57" s="12" t="s">
        <v>95</v>
      </c>
      <c r="R57" s="12" t="s">
        <v>38</v>
      </c>
      <c r="S57" s="25" t="str">
        <f t="shared" si="4"/>
        <v>PDSC_2023</v>
      </c>
      <c r="U57" s="12" t="s">
        <v>290</v>
      </c>
    </row>
    <row r="58" spans="1:21" ht="16.350000000000001" customHeight="1" x14ac:dyDescent="0.25">
      <c r="A58" s="13">
        <v>46956</v>
      </c>
      <c r="B58" s="12">
        <v>57</v>
      </c>
      <c r="C58" s="13" t="s">
        <v>44</v>
      </c>
      <c r="D58" s="12" t="s">
        <v>43</v>
      </c>
      <c r="E58" s="12" t="s">
        <v>60</v>
      </c>
      <c r="F58" s="12">
        <v>4</v>
      </c>
      <c r="G58" s="12" t="str">
        <f t="shared" si="3"/>
        <v>1</v>
      </c>
      <c r="H58" s="15"/>
      <c r="I58" s="15"/>
      <c r="J58" s="15"/>
      <c r="K58" s="14"/>
      <c r="L58" s="12">
        <v>6</v>
      </c>
      <c r="M58" s="12">
        <v>46956</v>
      </c>
      <c r="N58" s="12">
        <v>31</v>
      </c>
      <c r="O58" s="12" t="s">
        <v>8</v>
      </c>
      <c r="P58" s="12" t="s">
        <v>94</v>
      </c>
      <c r="R58" s="12" t="s">
        <v>62</v>
      </c>
      <c r="S58" s="16" t="s">
        <v>61</v>
      </c>
      <c r="U58" s="16" t="s">
        <v>61</v>
      </c>
    </row>
    <row r="59" spans="1:21" ht="16.350000000000001" customHeight="1" x14ac:dyDescent="0.25">
      <c r="A59" s="13">
        <v>46957</v>
      </c>
      <c r="B59" s="12">
        <v>58</v>
      </c>
      <c r="C59" s="13" t="s">
        <v>44</v>
      </c>
      <c r="D59" s="12" t="s">
        <v>43</v>
      </c>
      <c r="E59" s="12" t="s">
        <v>60</v>
      </c>
      <c r="F59" s="12">
        <v>4</v>
      </c>
      <c r="G59" s="12" t="str">
        <f t="shared" si="3"/>
        <v>1</v>
      </c>
      <c r="H59" s="15"/>
      <c r="I59" s="15"/>
      <c r="J59" s="15" t="s">
        <v>42</v>
      </c>
      <c r="K59" s="14"/>
      <c r="L59" s="12">
        <v>6</v>
      </c>
      <c r="M59" s="12">
        <v>46957</v>
      </c>
      <c r="O59" s="12" t="s">
        <v>14</v>
      </c>
      <c r="P59" s="12" t="s">
        <v>93</v>
      </c>
      <c r="Q59" s="12" t="s">
        <v>92</v>
      </c>
      <c r="R59" s="12" t="s">
        <v>38</v>
      </c>
      <c r="S59" s="25" t="str">
        <f>HYPERLINK(U59,CONCATENATE(Q59,"_",U$1))</f>
        <v>RANO_2023</v>
      </c>
      <c r="U59" s="12" t="s">
        <v>291</v>
      </c>
    </row>
    <row r="60" spans="1:21" ht="16.350000000000001" customHeight="1" x14ac:dyDescent="0.25">
      <c r="A60" s="13">
        <v>46958</v>
      </c>
      <c r="B60" s="12">
        <v>59</v>
      </c>
      <c r="C60" s="13" t="s">
        <v>44</v>
      </c>
      <c r="D60" s="12" t="s">
        <v>43</v>
      </c>
      <c r="E60" s="12" t="s">
        <v>60</v>
      </c>
      <c r="F60" s="12">
        <v>4</v>
      </c>
      <c r="G60" s="12" t="str">
        <f t="shared" si="3"/>
        <v>1</v>
      </c>
      <c r="H60" s="15" t="s">
        <v>42</v>
      </c>
      <c r="I60" s="15" t="s">
        <v>11</v>
      </c>
      <c r="J60" s="15"/>
      <c r="K60" s="14"/>
      <c r="L60" s="12">
        <v>6</v>
      </c>
      <c r="M60" s="12">
        <v>46958</v>
      </c>
      <c r="O60" s="12" t="s">
        <v>58</v>
      </c>
      <c r="P60" s="12" t="s">
        <v>91</v>
      </c>
      <c r="Q60" s="12" t="s">
        <v>90</v>
      </c>
      <c r="R60" s="12" t="s">
        <v>38</v>
      </c>
      <c r="S60" s="25" t="str">
        <f>HYPERLINK(U60,CONCATENATE(Q60,"_",U$1))</f>
        <v>IFOR_2023</v>
      </c>
      <c r="U60" s="12" t="s">
        <v>292</v>
      </c>
    </row>
    <row r="61" spans="1:21" ht="16.350000000000001" customHeight="1" x14ac:dyDescent="0.25">
      <c r="A61" s="13">
        <v>46959</v>
      </c>
      <c r="B61" s="12">
        <v>60</v>
      </c>
      <c r="C61" s="13" t="s">
        <v>44</v>
      </c>
      <c r="D61" s="12" t="s">
        <v>43</v>
      </c>
      <c r="E61" s="12" t="s">
        <v>17</v>
      </c>
      <c r="F61" s="12">
        <v>4</v>
      </c>
      <c r="G61" s="12" t="str">
        <f t="shared" si="3"/>
        <v>2</v>
      </c>
      <c r="H61" s="15"/>
      <c r="I61" s="15"/>
      <c r="J61" s="15" t="s">
        <v>42</v>
      </c>
      <c r="K61" s="14"/>
      <c r="L61" s="12">
        <v>6</v>
      </c>
      <c r="M61" s="12">
        <v>46959</v>
      </c>
      <c r="O61" s="12" t="s">
        <v>14</v>
      </c>
      <c r="P61" s="12" t="s">
        <v>89</v>
      </c>
      <c r="Q61" s="12" t="s">
        <v>88</v>
      </c>
      <c r="R61" s="12" t="s">
        <v>38</v>
      </c>
      <c r="S61" s="25" t="str">
        <f>HYPERLINK(U61,CONCATENATE(Q61,"_",U$1))</f>
        <v>MIO_2023</v>
      </c>
      <c r="U61" s="12" t="s">
        <v>293</v>
      </c>
    </row>
    <row r="62" spans="1:21" ht="16.350000000000001" customHeight="1" x14ac:dyDescent="0.25">
      <c r="A62" s="13">
        <v>46960</v>
      </c>
      <c r="B62" s="12">
        <v>61</v>
      </c>
      <c r="C62" s="13" t="s">
        <v>44</v>
      </c>
      <c r="D62" s="12" t="s">
        <v>43</v>
      </c>
      <c r="E62" s="12" t="s">
        <v>17</v>
      </c>
      <c r="F62" s="12">
        <v>4</v>
      </c>
      <c r="G62" s="12" t="str">
        <f t="shared" si="3"/>
        <v>2</v>
      </c>
      <c r="H62" s="15"/>
      <c r="I62" s="15"/>
      <c r="J62" s="15"/>
      <c r="K62" s="14"/>
      <c r="L62" s="12">
        <v>6</v>
      </c>
      <c r="M62" s="12">
        <v>46960</v>
      </c>
      <c r="N62" s="12">
        <v>42</v>
      </c>
      <c r="O62" s="12" t="s">
        <v>87</v>
      </c>
      <c r="P62" s="12" t="s">
        <v>86</v>
      </c>
      <c r="R62" s="12" t="s">
        <v>62</v>
      </c>
      <c r="S62" s="16" t="s">
        <v>61</v>
      </c>
      <c r="U62" s="16" t="s">
        <v>61</v>
      </c>
    </row>
    <row r="63" spans="1:21" ht="16.350000000000001" customHeight="1" x14ac:dyDescent="0.25">
      <c r="A63" s="13">
        <v>46961</v>
      </c>
      <c r="B63" s="12">
        <v>62</v>
      </c>
      <c r="C63" s="13" t="s">
        <v>44</v>
      </c>
      <c r="D63" s="12" t="s">
        <v>49</v>
      </c>
      <c r="E63" s="12">
        <v>3</v>
      </c>
      <c r="F63" s="12">
        <v>4</v>
      </c>
      <c r="G63" s="12" t="str">
        <f t="shared" si="3"/>
        <v>1/2</v>
      </c>
      <c r="H63" s="15"/>
      <c r="I63" s="15" t="s">
        <v>48</v>
      </c>
      <c r="J63" s="15"/>
      <c r="K63" s="14"/>
      <c r="L63" s="12">
        <v>12</v>
      </c>
      <c r="M63" s="12">
        <v>46961</v>
      </c>
      <c r="N63" s="12">
        <v>51</v>
      </c>
      <c r="O63" s="12" t="s">
        <v>41</v>
      </c>
      <c r="P63" s="12" t="s">
        <v>85</v>
      </c>
      <c r="Q63" s="12" t="s">
        <v>84</v>
      </c>
      <c r="R63" s="12" t="s">
        <v>38</v>
      </c>
      <c r="S63" s="25" t="str">
        <f>HYPERLINK(U63,CONCATENATE(Q63,"_",U$1))</f>
        <v>PrTI_2023</v>
      </c>
      <c r="U63" s="12" t="s">
        <v>294</v>
      </c>
    </row>
    <row r="64" spans="1:21" ht="16.350000000000001" customHeight="1" x14ac:dyDescent="0.25">
      <c r="A64" s="13">
        <v>46962</v>
      </c>
      <c r="B64" s="12">
        <v>63</v>
      </c>
      <c r="C64" s="13" t="s">
        <v>44</v>
      </c>
      <c r="D64" s="12" t="s">
        <v>43</v>
      </c>
      <c r="E64" s="12" t="s">
        <v>60</v>
      </c>
      <c r="F64" s="12">
        <v>4</v>
      </c>
      <c r="G64" s="12" t="str">
        <f t="shared" si="3"/>
        <v>1</v>
      </c>
      <c r="H64" s="15"/>
      <c r="I64" s="15" t="s">
        <v>11</v>
      </c>
      <c r="J64" s="15"/>
      <c r="K64" s="14"/>
      <c r="L64" s="12">
        <v>6</v>
      </c>
      <c r="M64" s="12">
        <v>46962</v>
      </c>
      <c r="O64" s="12" t="s">
        <v>41</v>
      </c>
      <c r="P64" s="12" t="s">
        <v>234</v>
      </c>
      <c r="Q64" s="12" t="s">
        <v>83</v>
      </c>
      <c r="R64" s="12" t="s">
        <v>38</v>
      </c>
      <c r="S64" s="25" t="str">
        <f>HYPERLINK(U64,CONCATENATE(Q64,"_",U$1))</f>
        <v>ABD_2023</v>
      </c>
      <c r="U64" s="12" t="s">
        <v>295</v>
      </c>
    </row>
    <row r="65" spans="1:21" ht="16.350000000000001" customHeight="1" x14ac:dyDescent="0.25">
      <c r="A65" s="13">
        <v>46963</v>
      </c>
      <c r="B65" s="12">
        <v>64</v>
      </c>
      <c r="C65" s="13" t="s">
        <v>44</v>
      </c>
      <c r="D65" s="12" t="s">
        <v>43</v>
      </c>
      <c r="E65" s="12" t="s">
        <v>60</v>
      </c>
      <c r="F65" s="12">
        <v>4</v>
      </c>
      <c r="G65" s="12" t="str">
        <f t="shared" si="3"/>
        <v>1</v>
      </c>
      <c r="H65" s="15"/>
      <c r="I65" s="15" t="s">
        <v>11</v>
      </c>
      <c r="J65" s="15"/>
      <c r="K65" s="14"/>
      <c r="L65" s="12">
        <v>6</v>
      </c>
      <c r="M65" s="12">
        <v>46963</v>
      </c>
      <c r="O65" s="12" t="s">
        <v>41</v>
      </c>
      <c r="P65" s="12" t="s">
        <v>82</v>
      </c>
      <c r="Q65" s="12" t="s">
        <v>81</v>
      </c>
      <c r="R65" s="12" t="s">
        <v>38</v>
      </c>
      <c r="S65" s="25" t="str">
        <f>HYPERLINK(U65,CONCATENATE(Q65,"_",U$1))</f>
        <v>PGPI_2023</v>
      </c>
      <c r="U65" s="12" t="s">
        <v>296</v>
      </c>
    </row>
    <row r="66" spans="1:21" ht="16.350000000000001" customHeight="1" x14ac:dyDescent="0.25">
      <c r="A66" s="13">
        <v>46964</v>
      </c>
      <c r="B66" s="12">
        <v>65</v>
      </c>
      <c r="C66" s="13" t="s">
        <v>44</v>
      </c>
      <c r="D66" s="12" t="s">
        <v>43</v>
      </c>
      <c r="E66" s="12" t="s">
        <v>60</v>
      </c>
      <c r="F66" s="12">
        <v>4</v>
      </c>
      <c r="G66" s="12" t="str">
        <f t="shared" ref="G66:G97" si="5">IF(E66="1ºC","1",IF(E66="2ºC","2","1/2"))</f>
        <v>1</v>
      </c>
      <c r="H66" s="15"/>
      <c r="I66" s="15"/>
      <c r="J66" s="15"/>
      <c r="K66" s="14"/>
      <c r="L66" s="12">
        <v>6</v>
      </c>
      <c r="M66" s="12">
        <v>46964</v>
      </c>
      <c r="O66" s="12" t="s">
        <v>41</v>
      </c>
      <c r="P66" s="12" t="s">
        <v>80</v>
      </c>
      <c r="Q66" s="12" t="s">
        <v>79</v>
      </c>
      <c r="R66" s="12" t="s">
        <v>62</v>
      </c>
      <c r="S66" s="16" t="s">
        <v>61</v>
      </c>
      <c r="U66" s="16" t="s">
        <v>61</v>
      </c>
    </row>
    <row r="67" spans="1:21" ht="16.350000000000001" customHeight="1" x14ac:dyDescent="0.25">
      <c r="A67" s="13">
        <v>46965</v>
      </c>
      <c r="B67" s="12">
        <v>66</v>
      </c>
      <c r="C67" s="13" t="s">
        <v>44</v>
      </c>
      <c r="D67" s="12" t="s">
        <v>43</v>
      </c>
      <c r="E67" s="12" t="s">
        <v>60</v>
      </c>
      <c r="F67" s="12">
        <v>4</v>
      </c>
      <c r="G67" s="12" t="str">
        <f t="shared" si="5"/>
        <v>1</v>
      </c>
      <c r="H67" s="15"/>
      <c r="I67" s="15" t="s">
        <v>59</v>
      </c>
      <c r="J67" s="15" t="s">
        <v>42</v>
      </c>
      <c r="K67" s="14"/>
      <c r="L67" s="12">
        <v>6</v>
      </c>
      <c r="M67" s="12">
        <v>46965</v>
      </c>
      <c r="N67" s="12">
        <v>42</v>
      </c>
      <c r="O67" s="12" t="s">
        <v>64</v>
      </c>
      <c r="P67" s="12" t="s">
        <v>78</v>
      </c>
      <c r="Q67" s="12" t="s">
        <v>77</v>
      </c>
      <c r="R67" s="12" t="s">
        <v>38</v>
      </c>
      <c r="S67" s="25" t="str">
        <f t="shared" ref="S67:S73" si="6">HYPERLINK(U67,CONCATENATE(Q67,"_",U$1))</f>
        <v>SIDO_2023</v>
      </c>
      <c r="U67" s="12" t="s">
        <v>297</v>
      </c>
    </row>
    <row r="68" spans="1:21" ht="16.350000000000001" customHeight="1" x14ac:dyDescent="0.25">
      <c r="A68" s="13">
        <v>46967</v>
      </c>
      <c r="B68" s="12">
        <v>67</v>
      </c>
      <c r="C68" s="13" t="s">
        <v>44</v>
      </c>
      <c r="D68" s="12" t="s">
        <v>43</v>
      </c>
      <c r="E68" s="12" t="s">
        <v>17</v>
      </c>
      <c r="F68" s="12">
        <v>4</v>
      </c>
      <c r="G68" s="12" t="str">
        <f t="shared" si="5"/>
        <v>2</v>
      </c>
      <c r="H68" s="15"/>
      <c r="I68" s="15" t="s">
        <v>42</v>
      </c>
      <c r="J68" s="15"/>
      <c r="K68" s="14"/>
      <c r="L68" s="12">
        <v>6</v>
      </c>
      <c r="M68" s="12">
        <v>46967</v>
      </c>
      <c r="N68" s="12">
        <v>41</v>
      </c>
      <c r="O68" s="12" t="s">
        <v>41</v>
      </c>
      <c r="P68" s="12" t="s">
        <v>76</v>
      </c>
      <c r="Q68" s="12" t="s">
        <v>75</v>
      </c>
      <c r="R68" s="12" t="s">
        <v>38</v>
      </c>
      <c r="S68" s="25" t="str">
        <f t="shared" si="6"/>
        <v>HEMP_2023</v>
      </c>
      <c r="U68" s="12" t="s">
        <v>298</v>
      </c>
    </row>
    <row r="69" spans="1:21" ht="16.350000000000001" customHeight="1" x14ac:dyDescent="0.25">
      <c r="A69" s="13">
        <v>46968</v>
      </c>
      <c r="B69" s="12">
        <v>68</v>
      </c>
      <c r="C69" s="13" t="s">
        <v>44</v>
      </c>
      <c r="D69" s="12" t="s">
        <v>43</v>
      </c>
      <c r="E69" s="12" t="s">
        <v>17</v>
      </c>
      <c r="F69" s="12">
        <v>4</v>
      </c>
      <c r="G69" s="12" t="str">
        <f t="shared" si="5"/>
        <v>2</v>
      </c>
      <c r="H69" s="15"/>
      <c r="I69" s="15" t="s">
        <v>42</v>
      </c>
      <c r="J69" s="15"/>
      <c r="K69" s="14"/>
      <c r="L69" s="12">
        <v>6</v>
      </c>
      <c r="M69" s="12">
        <v>46968</v>
      </c>
      <c r="O69" s="12" t="s">
        <v>41</v>
      </c>
      <c r="P69" s="12" t="s">
        <v>74</v>
      </c>
      <c r="Q69" s="12" t="s">
        <v>73</v>
      </c>
      <c r="R69" s="12" t="s">
        <v>38</v>
      </c>
      <c r="S69" s="25" t="str">
        <f t="shared" si="6"/>
        <v>REC_2023</v>
      </c>
      <c r="U69" s="12" t="s">
        <v>299</v>
      </c>
    </row>
    <row r="70" spans="1:21" ht="16.350000000000001" customHeight="1" x14ac:dyDescent="0.25">
      <c r="A70" s="13">
        <v>46969</v>
      </c>
      <c r="B70" s="12">
        <v>69</v>
      </c>
      <c r="C70" s="13" t="s">
        <v>44</v>
      </c>
      <c r="D70" s="12" t="s">
        <v>43</v>
      </c>
      <c r="E70" s="12" t="s">
        <v>60</v>
      </c>
      <c r="F70" s="12">
        <v>4</v>
      </c>
      <c r="G70" s="12" t="str">
        <f t="shared" si="5"/>
        <v>1</v>
      </c>
      <c r="H70" s="15"/>
      <c r="I70" s="15"/>
      <c r="J70" s="15" t="s">
        <v>42</v>
      </c>
      <c r="K70" s="14"/>
      <c r="L70" s="12">
        <v>6</v>
      </c>
      <c r="M70" s="12">
        <v>46969</v>
      </c>
      <c r="O70" s="12" t="s">
        <v>14</v>
      </c>
      <c r="P70" s="12" t="s">
        <v>72</v>
      </c>
      <c r="Q70" s="12" t="s">
        <v>71</v>
      </c>
      <c r="R70" s="12" t="s">
        <v>38</v>
      </c>
      <c r="S70" s="25" t="str">
        <f t="shared" si="6"/>
        <v>ESTD_2023</v>
      </c>
      <c r="U70" s="12" t="s">
        <v>300</v>
      </c>
    </row>
    <row r="71" spans="1:21" ht="16.350000000000001" customHeight="1" x14ac:dyDescent="0.25">
      <c r="A71" s="13">
        <v>46970</v>
      </c>
      <c r="B71" s="12">
        <v>70</v>
      </c>
      <c r="C71" s="13" t="s">
        <v>44</v>
      </c>
      <c r="D71" s="12" t="s">
        <v>43</v>
      </c>
      <c r="E71" s="12" t="s">
        <v>60</v>
      </c>
      <c r="F71" s="12">
        <v>4</v>
      </c>
      <c r="G71" s="12" t="str">
        <f t="shared" si="5"/>
        <v>1</v>
      </c>
      <c r="H71" s="15"/>
      <c r="I71" s="15"/>
      <c r="J71" s="15" t="s">
        <v>11</v>
      </c>
      <c r="K71" s="14" t="s">
        <v>70</v>
      </c>
      <c r="L71" s="12">
        <v>6</v>
      </c>
      <c r="M71" s="12">
        <v>46970</v>
      </c>
      <c r="O71" s="12" t="s">
        <v>14</v>
      </c>
      <c r="P71" s="12" t="s">
        <v>69</v>
      </c>
      <c r="Q71" s="12" t="s">
        <v>15</v>
      </c>
      <c r="R71" s="12" t="s">
        <v>38</v>
      </c>
      <c r="S71" s="25" t="str">
        <f t="shared" si="6"/>
        <v>MIND_2023</v>
      </c>
      <c r="U71" s="12" t="s">
        <v>301</v>
      </c>
    </row>
    <row r="72" spans="1:21" ht="16.350000000000001" customHeight="1" x14ac:dyDescent="0.25">
      <c r="A72" s="13">
        <v>46971</v>
      </c>
      <c r="B72" s="12">
        <v>71</v>
      </c>
      <c r="C72" s="13" t="s">
        <v>44</v>
      </c>
      <c r="D72" s="12" t="s">
        <v>43</v>
      </c>
      <c r="E72" s="12" t="s">
        <v>60</v>
      </c>
      <c r="F72" s="12">
        <v>4</v>
      </c>
      <c r="G72" s="12" t="str">
        <f t="shared" si="5"/>
        <v>1</v>
      </c>
      <c r="H72" s="15" t="s">
        <v>11</v>
      </c>
      <c r="I72" s="15"/>
      <c r="J72" s="15"/>
      <c r="K72" s="14"/>
      <c r="L72" s="12">
        <v>6</v>
      </c>
      <c r="M72" s="12">
        <v>46971</v>
      </c>
      <c r="N72" s="12">
        <v>31</v>
      </c>
      <c r="O72" s="12" t="s">
        <v>8</v>
      </c>
      <c r="P72" s="12" t="s">
        <v>68</v>
      </c>
      <c r="Q72" s="12" t="s">
        <v>67</v>
      </c>
      <c r="R72" s="12" t="s">
        <v>38</v>
      </c>
      <c r="S72" s="25" t="str">
        <f t="shared" si="6"/>
        <v>PGP_2023</v>
      </c>
      <c r="U72" s="12" t="s">
        <v>302</v>
      </c>
    </row>
    <row r="73" spans="1:21" ht="16.350000000000001" customHeight="1" x14ac:dyDescent="0.25">
      <c r="A73" s="13">
        <v>46972</v>
      </c>
      <c r="B73" s="12">
        <v>72</v>
      </c>
      <c r="C73" s="13" t="s">
        <v>44</v>
      </c>
      <c r="D73" s="12" t="s">
        <v>43</v>
      </c>
      <c r="E73" s="12" t="s">
        <v>17</v>
      </c>
      <c r="F73" s="12">
        <v>4</v>
      </c>
      <c r="G73" s="12" t="str">
        <f t="shared" si="5"/>
        <v>2</v>
      </c>
      <c r="H73" s="15" t="s">
        <v>59</v>
      </c>
      <c r="I73" s="15"/>
      <c r="J73" s="15"/>
      <c r="K73" s="14"/>
      <c r="L73" s="12">
        <v>6</v>
      </c>
      <c r="M73" s="12">
        <v>46972</v>
      </c>
      <c r="N73" s="12">
        <v>42</v>
      </c>
      <c r="O73" s="12" t="s">
        <v>8</v>
      </c>
      <c r="P73" s="12" t="s">
        <v>66</v>
      </c>
      <c r="Q73" s="12" t="s">
        <v>65</v>
      </c>
      <c r="R73" s="12" t="s">
        <v>38</v>
      </c>
      <c r="S73" s="25" t="str">
        <f t="shared" si="6"/>
        <v>PAEF_2023</v>
      </c>
      <c r="U73" s="12" t="s">
        <v>303</v>
      </c>
    </row>
    <row r="74" spans="1:21" ht="16.350000000000001" customHeight="1" x14ac:dyDescent="0.25">
      <c r="A74" s="13">
        <v>46973</v>
      </c>
      <c r="B74" s="12">
        <v>73</v>
      </c>
      <c r="C74" s="13" t="s">
        <v>44</v>
      </c>
      <c r="D74" s="12" t="s">
        <v>43</v>
      </c>
      <c r="E74" s="12" t="s">
        <v>60</v>
      </c>
      <c r="F74" s="12">
        <v>4</v>
      </c>
      <c r="G74" s="12" t="str">
        <f t="shared" si="5"/>
        <v>1</v>
      </c>
      <c r="H74" s="15"/>
      <c r="I74" s="15"/>
      <c r="J74" s="15"/>
      <c r="K74" s="14"/>
      <c r="L74" s="12">
        <v>6</v>
      </c>
      <c r="M74" s="12">
        <v>46973</v>
      </c>
      <c r="O74" s="12" t="s">
        <v>64</v>
      </c>
      <c r="P74" s="12" t="s">
        <v>63</v>
      </c>
      <c r="R74" s="12" t="s">
        <v>62</v>
      </c>
      <c r="S74" s="16" t="s">
        <v>61</v>
      </c>
      <c r="U74" s="16" t="s">
        <v>61</v>
      </c>
    </row>
    <row r="75" spans="1:21" ht="16.350000000000001" customHeight="1" x14ac:dyDescent="0.25">
      <c r="A75" s="13">
        <v>46974</v>
      </c>
      <c r="B75" s="12">
        <v>74</v>
      </c>
      <c r="C75" s="13" t="s">
        <v>44</v>
      </c>
      <c r="D75" s="12" t="s">
        <v>43</v>
      </c>
      <c r="E75" s="12" t="s">
        <v>60</v>
      </c>
      <c r="F75" s="12">
        <v>4</v>
      </c>
      <c r="G75" s="12" t="str">
        <f t="shared" si="5"/>
        <v>1</v>
      </c>
      <c r="H75" s="15" t="s">
        <v>59</v>
      </c>
      <c r="I75" s="15" t="s">
        <v>59</v>
      </c>
      <c r="J75" s="15"/>
      <c r="K75" s="14"/>
      <c r="L75" s="12">
        <v>6</v>
      </c>
      <c r="M75" s="12">
        <v>46974</v>
      </c>
      <c r="N75" s="12">
        <v>31</v>
      </c>
      <c r="O75" s="12" t="s">
        <v>58</v>
      </c>
      <c r="P75" s="12" t="s">
        <v>57</v>
      </c>
      <c r="Q75" s="12" t="s">
        <v>56</v>
      </c>
      <c r="R75" s="12" t="s">
        <v>38</v>
      </c>
      <c r="S75" s="25" t="str">
        <f t="shared" ref="S75:S80" si="7">HYPERLINK(U75,CONCATENATE(Q75,"_",U$1))</f>
        <v>SMOV_2023</v>
      </c>
      <c r="U75" s="12" t="s">
        <v>304</v>
      </c>
    </row>
    <row r="76" spans="1:21" ht="16.350000000000001" customHeight="1" x14ac:dyDescent="0.25">
      <c r="A76" s="13">
        <v>46975</v>
      </c>
      <c r="B76" s="12">
        <v>75</v>
      </c>
      <c r="C76" s="13" t="s">
        <v>44</v>
      </c>
      <c r="D76" s="12" t="s">
        <v>49</v>
      </c>
      <c r="E76" s="12">
        <v>3</v>
      </c>
      <c r="F76" s="12">
        <v>4</v>
      </c>
      <c r="G76" s="12" t="str">
        <f t="shared" si="5"/>
        <v>1/2</v>
      </c>
      <c r="H76" s="15" t="s">
        <v>48</v>
      </c>
      <c r="I76" s="15"/>
      <c r="J76" s="15"/>
      <c r="K76" s="14"/>
      <c r="L76" s="12">
        <v>12</v>
      </c>
      <c r="M76" s="12">
        <v>46975</v>
      </c>
      <c r="N76" s="12">
        <v>51</v>
      </c>
      <c r="O76" s="12" t="s">
        <v>8</v>
      </c>
      <c r="P76" s="12" t="s">
        <v>55</v>
      </c>
      <c r="Q76" s="12" t="s">
        <v>54</v>
      </c>
      <c r="R76" s="12" t="s">
        <v>38</v>
      </c>
      <c r="S76" s="25" t="str">
        <f t="shared" si="7"/>
        <v>PrIS_2023</v>
      </c>
      <c r="U76" s="12" t="s">
        <v>305</v>
      </c>
    </row>
    <row r="77" spans="1:21" ht="16.350000000000001" customHeight="1" x14ac:dyDescent="0.25">
      <c r="A77" s="13">
        <v>46976</v>
      </c>
      <c r="B77" s="12">
        <v>76</v>
      </c>
      <c r="C77" s="13" t="s">
        <v>44</v>
      </c>
      <c r="D77" s="12" t="s">
        <v>49</v>
      </c>
      <c r="E77" s="12">
        <v>3</v>
      </c>
      <c r="F77" s="12">
        <v>4</v>
      </c>
      <c r="G77" s="12" t="str">
        <f t="shared" si="5"/>
        <v>1/2</v>
      </c>
      <c r="H77" s="15" t="s">
        <v>48</v>
      </c>
      <c r="I77" s="15"/>
      <c r="J77" s="15"/>
      <c r="K77" s="14"/>
      <c r="L77" s="12">
        <v>12</v>
      </c>
      <c r="M77" s="12">
        <v>46976</v>
      </c>
      <c r="N77" s="12">
        <v>51</v>
      </c>
      <c r="O77" s="12" t="s">
        <v>8</v>
      </c>
      <c r="P77" s="12" t="s">
        <v>53</v>
      </c>
      <c r="Q77" s="12" t="s">
        <v>52</v>
      </c>
      <c r="R77" s="12" t="s">
        <v>38</v>
      </c>
      <c r="S77" s="25" t="str">
        <f t="shared" si="7"/>
        <v>TfgIS_2023</v>
      </c>
      <c r="U77" s="12" t="s">
        <v>306</v>
      </c>
    </row>
    <row r="78" spans="1:21" ht="16.350000000000001" customHeight="1" x14ac:dyDescent="0.25">
      <c r="A78" s="13">
        <v>46977</v>
      </c>
      <c r="B78" s="12">
        <v>77</v>
      </c>
      <c r="C78" s="13" t="s">
        <v>44</v>
      </c>
      <c r="D78" s="12" t="s">
        <v>49</v>
      </c>
      <c r="E78" s="12">
        <v>3</v>
      </c>
      <c r="F78" s="12">
        <v>4</v>
      </c>
      <c r="G78" s="12" t="str">
        <f t="shared" si="5"/>
        <v>1/2</v>
      </c>
      <c r="H78" s="15"/>
      <c r="I78" s="15" t="s">
        <v>48</v>
      </c>
      <c r="J78" s="15"/>
      <c r="K78" s="14"/>
      <c r="L78" s="12">
        <v>12</v>
      </c>
      <c r="M78" s="12">
        <v>46977</v>
      </c>
      <c r="N78" s="12">
        <v>51</v>
      </c>
      <c r="O78" s="12" t="s">
        <v>41</v>
      </c>
      <c r="P78" s="12" t="s">
        <v>51</v>
      </c>
      <c r="Q78" s="12" t="s">
        <v>50</v>
      </c>
      <c r="R78" s="12" t="s">
        <v>38</v>
      </c>
      <c r="S78" s="25" t="str">
        <f t="shared" si="7"/>
        <v>TfgTI_2023</v>
      </c>
      <c r="U78" s="12" t="s">
        <v>307</v>
      </c>
    </row>
    <row r="79" spans="1:21" ht="16.350000000000001" customHeight="1" x14ac:dyDescent="0.25">
      <c r="A79" s="13">
        <v>46978</v>
      </c>
      <c r="B79" s="12">
        <v>78</v>
      </c>
      <c r="C79" s="13" t="s">
        <v>44</v>
      </c>
      <c r="D79" s="12" t="s">
        <v>49</v>
      </c>
      <c r="E79" s="12">
        <v>3</v>
      </c>
      <c r="F79" s="12">
        <v>4</v>
      </c>
      <c r="G79" s="12" t="str">
        <f t="shared" si="5"/>
        <v>1/2</v>
      </c>
      <c r="H79" s="15"/>
      <c r="I79" s="15"/>
      <c r="J79" s="15" t="s">
        <v>48</v>
      </c>
      <c r="K79" s="14" t="s">
        <v>47</v>
      </c>
      <c r="L79" s="12">
        <v>12</v>
      </c>
      <c r="M79" s="12">
        <v>46978</v>
      </c>
      <c r="N79" s="12">
        <v>51</v>
      </c>
      <c r="O79" s="12" t="s">
        <v>14</v>
      </c>
      <c r="P79" s="12" t="s">
        <v>46</v>
      </c>
      <c r="Q79" s="12" t="s">
        <v>45</v>
      </c>
      <c r="R79" s="12" t="s">
        <v>38</v>
      </c>
      <c r="S79" s="25" t="str">
        <f t="shared" si="7"/>
        <v>TfgCO_2023</v>
      </c>
      <c r="U79" s="12" t="s">
        <v>308</v>
      </c>
    </row>
    <row r="80" spans="1:21" ht="16.350000000000001" customHeight="1" x14ac:dyDescent="0.25">
      <c r="A80" s="13">
        <v>46979</v>
      </c>
      <c r="B80" s="12">
        <v>79</v>
      </c>
      <c r="C80" s="13" t="s">
        <v>44</v>
      </c>
      <c r="D80" s="12" t="s">
        <v>43</v>
      </c>
      <c r="E80" s="12" t="s">
        <v>17</v>
      </c>
      <c r="F80" s="12">
        <v>4</v>
      </c>
      <c r="G80" s="12" t="str">
        <f t="shared" si="5"/>
        <v>2</v>
      </c>
      <c r="H80" s="15"/>
      <c r="I80" s="15" t="s">
        <v>42</v>
      </c>
      <c r="J80" s="15"/>
      <c r="K80" s="14"/>
      <c r="L80" s="12">
        <v>6</v>
      </c>
      <c r="M80" s="12">
        <v>46979</v>
      </c>
      <c r="O80" s="12" t="s">
        <v>41</v>
      </c>
      <c r="P80" s="12" t="s">
        <v>40</v>
      </c>
      <c r="Q80" s="12" t="s">
        <v>39</v>
      </c>
      <c r="R80" s="12" t="s">
        <v>38</v>
      </c>
      <c r="S80" s="25" t="str">
        <f t="shared" si="7"/>
        <v>DHE_2023</v>
      </c>
      <c r="U80" s="12" t="s">
        <v>309</v>
      </c>
    </row>
    <row r="81" spans="1:16" ht="16.350000000000001" customHeight="1" x14ac:dyDescent="0.25">
      <c r="A81" s="12">
        <v>54917</v>
      </c>
      <c r="B81" s="12">
        <v>80</v>
      </c>
      <c r="C81" s="12" t="s">
        <v>37</v>
      </c>
      <c r="D81" s="12" t="s">
        <v>18</v>
      </c>
      <c r="E81" s="12" t="s">
        <v>22</v>
      </c>
      <c r="F81" s="12">
        <v>5</v>
      </c>
      <c r="G81" s="12" t="str">
        <f t="shared" si="5"/>
        <v>1</v>
      </c>
      <c r="L81" s="12">
        <v>3</v>
      </c>
      <c r="M81" s="12">
        <v>54917</v>
      </c>
      <c r="P81" s="12" t="s">
        <v>26</v>
      </c>
    </row>
    <row r="82" spans="1:16" ht="16.350000000000001" customHeight="1" x14ac:dyDescent="0.25">
      <c r="A82" s="12">
        <v>54918</v>
      </c>
      <c r="B82" s="12">
        <v>81</v>
      </c>
      <c r="C82" s="12" t="s">
        <v>37</v>
      </c>
      <c r="D82" s="12" t="s">
        <v>18</v>
      </c>
      <c r="E82" s="12" t="s">
        <v>17</v>
      </c>
      <c r="F82" s="12">
        <v>5</v>
      </c>
      <c r="G82" s="12" t="str">
        <f t="shared" si="5"/>
        <v>2</v>
      </c>
      <c r="L82" s="12">
        <v>3</v>
      </c>
      <c r="M82" s="12">
        <v>54918</v>
      </c>
      <c r="P82" s="12" t="s">
        <v>25</v>
      </c>
    </row>
    <row r="83" spans="1:16" ht="16.350000000000001" customHeight="1" x14ac:dyDescent="0.25">
      <c r="A83" s="12">
        <v>54919</v>
      </c>
      <c r="B83" s="12">
        <v>82</v>
      </c>
      <c r="C83" s="12" t="s">
        <v>37</v>
      </c>
      <c r="D83" s="12" t="s">
        <v>18</v>
      </c>
      <c r="E83" s="12" t="s">
        <v>22</v>
      </c>
      <c r="F83" s="12">
        <v>5</v>
      </c>
      <c r="G83" s="12" t="str">
        <f t="shared" si="5"/>
        <v>1</v>
      </c>
      <c r="L83" s="12">
        <v>3</v>
      </c>
      <c r="M83" s="12">
        <v>54919</v>
      </c>
      <c r="P83" s="12" t="s">
        <v>24</v>
      </c>
    </row>
    <row r="84" spans="1:16" ht="16.350000000000001" customHeight="1" x14ac:dyDescent="0.25">
      <c r="A84" s="12">
        <v>54920</v>
      </c>
      <c r="B84" s="12">
        <v>83</v>
      </c>
      <c r="C84" s="12" t="s">
        <v>37</v>
      </c>
      <c r="D84" s="12" t="s">
        <v>18</v>
      </c>
      <c r="E84" s="12" t="s">
        <v>17</v>
      </c>
      <c r="F84" s="12">
        <v>5</v>
      </c>
      <c r="G84" s="12" t="str">
        <f t="shared" si="5"/>
        <v>2</v>
      </c>
      <c r="L84" s="12">
        <v>4.5</v>
      </c>
      <c r="M84" s="12">
        <v>54920</v>
      </c>
      <c r="P84" s="12" t="s">
        <v>36</v>
      </c>
    </row>
    <row r="85" spans="1:16" ht="16.350000000000001" customHeight="1" x14ac:dyDescent="0.25">
      <c r="A85" s="12">
        <v>54921</v>
      </c>
      <c r="B85" s="12">
        <v>84</v>
      </c>
      <c r="C85" s="12" t="s">
        <v>37</v>
      </c>
      <c r="D85" s="12" t="s">
        <v>18</v>
      </c>
      <c r="E85" s="12" t="s">
        <v>17</v>
      </c>
      <c r="F85" s="12">
        <v>5</v>
      </c>
      <c r="G85" s="12" t="str">
        <f t="shared" si="5"/>
        <v>2</v>
      </c>
      <c r="L85" s="12">
        <v>4.5</v>
      </c>
      <c r="M85" s="12">
        <v>54921</v>
      </c>
      <c r="P85" s="12" t="s">
        <v>35</v>
      </c>
    </row>
    <row r="86" spans="1:16" ht="16.350000000000001" customHeight="1" x14ac:dyDescent="0.25">
      <c r="A86" s="12">
        <v>54922</v>
      </c>
      <c r="B86" s="12">
        <v>85</v>
      </c>
      <c r="C86" s="12" t="s">
        <v>37</v>
      </c>
      <c r="D86" s="12" t="s">
        <v>18</v>
      </c>
      <c r="E86" s="12" t="s">
        <v>22</v>
      </c>
      <c r="F86" s="12">
        <v>5</v>
      </c>
      <c r="G86" s="12" t="str">
        <f t="shared" si="5"/>
        <v>1</v>
      </c>
      <c r="L86" s="12">
        <v>3</v>
      </c>
      <c r="M86" s="12">
        <v>54922</v>
      </c>
      <c r="P86" s="12" t="s">
        <v>34</v>
      </c>
    </row>
    <row r="87" spans="1:16" ht="16.350000000000001" customHeight="1" x14ac:dyDescent="0.25">
      <c r="A87" s="12">
        <v>54923</v>
      </c>
      <c r="B87" s="12">
        <v>86</v>
      </c>
      <c r="C87" s="12" t="s">
        <v>37</v>
      </c>
      <c r="D87" s="12" t="s">
        <v>18</v>
      </c>
      <c r="E87" s="12" t="s">
        <v>22</v>
      </c>
      <c r="F87" s="12">
        <v>5</v>
      </c>
      <c r="G87" s="12" t="str">
        <f t="shared" si="5"/>
        <v>1</v>
      </c>
      <c r="L87" s="12">
        <v>3</v>
      </c>
      <c r="M87" s="12">
        <v>54923</v>
      </c>
      <c r="P87" s="12" t="s">
        <v>33</v>
      </c>
    </row>
    <row r="88" spans="1:16" ht="16.350000000000001" customHeight="1" x14ac:dyDescent="0.25">
      <c r="A88" s="12">
        <v>54924</v>
      </c>
      <c r="B88" s="12">
        <v>87</v>
      </c>
      <c r="C88" s="12" t="s">
        <v>37</v>
      </c>
      <c r="D88" s="12" t="s">
        <v>18</v>
      </c>
      <c r="E88" s="12" t="s">
        <v>22</v>
      </c>
      <c r="F88" s="12">
        <v>5</v>
      </c>
      <c r="G88" s="12" t="str">
        <f t="shared" si="5"/>
        <v>1</v>
      </c>
      <c r="L88" s="12">
        <v>3</v>
      </c>
      <c r="M88" s="12">
        <v>54924</v>
      </c>
      <c r="P88" s="12" t="s">
        <v>32</v>
      </c>
    </row>
    <row r="89" spans="1:16" ht="16.350000000000001" customHeight="1" x14ac:dyDescent="0.25">
      <c r="A89" s="12">
        <v>54925</v>
      </c>
      <c r="B89" s="12">
        <v>88</v>
      </c>
      <c r="C89" s="12" t="s">
        <v>37</v>
      </c>
      <c r="D89" s="12" t="s">
        <v>18</v>
      </c>
      <c r="E89" s="12" t="s">
        <v>22</v>
      </c>
      <c r="F89" s="12">
        <v>5</v>
      </c>
      <c r="G89" s="12" t="str">
        <f t="shared" si="5"/>
        <v>1</v>
      </c>
      <c r="L89" s="12">
        <v>3</v>
      </c>
      <c r="M89" s="12">
        <v>54925</v>
      </c>
      <c r="P89" s="12" t="s">
        <v>31</v>
      </c>
    </row>
    <row r="90" spans="1:16" ht="16.350000000000001" customHeight="1" x14ac:dyDescent="0.25">
      <c r="A90" s="12">
        <v>54926</v>
      </c>
      <c r="B90" s="12">
        <v>89</v>
      </c>
      <c r="C90" s="12" t="s">
        <v>37</v>
      </c>
      <c r="D90" s="12" t="s">
        <v>18</v>
      </c>
      <c r="E90" s="12" t="s">
        <v>17</v>
      </c>
      <c r="F90" s="12">
        <v>5</v>
      </c>
      <c r="G90" s="12" t="str">
        <f t="shared" si="5"/>
        <v>2</v>
      </c>
      <c r="L90" s="12">
        <v>3</v>
      </c>
      <c r="M90" s="12">
        <v>54926</v>
      </c>
      <c r="P90" s="12" t="s">
        <v>30</v>
      </c>
    </row>
    <row r="91" spans="1:16" ht="16.350000000000001" customHeight="1" x14ac:dyDescent="0.25">
      <c r="A91" s="12">
        <v>54927</v>
      </c>
      <c r="B91" s="12">
        <v>90</v>
      </c>
      <c r="C91" s="12" t="s">
        <v>37</v>
      </c>
      <c r="D91" s="12" t="s">
        <v>18</v>
      </c>
      <c r="E91" s="12" t="s">
        <v>22</v>
      </c>
      <c r="F91" s="12">
        <v>5</v>
      </c>
      <c r="G91" s="12" t="str">
        <f t="shared" si="5"/>
        <v>1</v>
      </c>
      <c r="L91" s="12">
        <v>3</v>
      </c>
      <c r="M91" s="12">
        <v>54927</v>
      </c>
      <c r="P91" s="12" t="s">
        <v>29</v>
      </c>
    </row>
    <row r="92" spans="1:16" ht="16.350000000000001" customHeight="1" x14ac:dyDescent="0.25">
      <c r="A92" s="12">
        <v>54928</v>
      </c>
      <c r="B92" s="12">
        <v>91</v>
      </c>
      <c r="C92" s="12" t="s">
        <v>37</v>
      </c>
      <c r="D92" s="12" t="s">
        <v>18</v>
      </c>
      <c r="E92" s="12" t="s">
        <v>22</v>
      </c>
      <c r="F92" s="12">
        <v>5</v>
      </c>
      <c r="G92" s="12" t="str">
        <f t="shared" si="5"/>
        <v>1</v>
      </c>
      <c r="L92" s="12">
        <v>6</v>
      </c>
      <c r="M92" s="12">
        <v>54928</v>
      </c>
      <c r="P92" s="12" t="s">
        <v>28</v>
      </c>
    </row>
    <row r="93" spans="1:16" ht="16.350000000000001" customHeight="1" x14ac:dyDescent="0.25">
      <c r="A93" s="12">
        <v>54929</v>
      </c>
      <c r="B93" s="12">
        <v>92</v>
      </c>
      <c r="C93" s="12" t="s">
        <v>37</v>
      </c>
      <c r="D93" s="12" t="s">
        <v>18</v>
      </c>
      <c r="E93" s="12" t="s">
        <v>22</v>
      </c>
      <c r="F93" s="12">
        <v>5</v>
      </c>
      <c r="G93" s="12" t="str">
        <f t="shared" si="5"/>
        <v>1</v>
      </c>
      <c r="L93" s="12">
        <v>3</v>
      </c>
      <c r="M93" s="12">
        <v>54929</v>
      </c>
      <c r="P93" s="12" t="s">
        <v>27</v>
      </c>
    </row>
    <row r="94" spans="1:16" ht="16.350000000000001" customHeight="1" x14ac:dyDescent="0.25">
      <c r="A94" s="12">
        <v>54933</v>
      </c>
      <c r="B94" s="12">
        <v>93</v>
      </c>
      <c r="C94" s="12" t="s">
        <v>37</v>
      </c>
      <c r="D94" s="12" t="s">
        <v>18</v>
      </c>
      <c r="E94" s="12" t="s">
        <v>22</v>
      </c>
      <c r="F94" s="12">
        <v>5</v>
      </c>
      <c r="G94" s="12" t="str">
        <f t="shared" si="5"/>
        <v>1</v>
      </c>
      <c r="L94" s="12">
        <v>3</v>
      </c>
      <c r="M94" s="12">
        <v>54933</v>
      </c>
      <c r="P94" s="12" t="s">
        <v>23</v>
      </c>
    </row>
    <row r="95" spans="1:16" ht="16.350000000000001" customHeight="1" x14ac:dyDescent="0.25">
      <c r="A95" s="12">
        <v>54934</v>
      </c>
      <c r="B95" s="12">
        <v>94</v>
      </c>
      <c r="C95" s="12" t="s">
        <v>37</v>
      </c>
      <c r="D95" s="12" t="s">
        <v>18</v>
      </c>
      <c r="E95" s="12" t="s">
        <v>22</v>
      </c>
      <c r="F95" s="12">
        <v>5</v>
      </c>
      <c r="G95" s="12" t="str">
        <f t="shared" si="5"/>
        <v>1</v>
      </c>
      <c r="L95" s="12">
        <v>3</v>
      </c>
      <c r="M95" s="12">
        <v>54934</v>
      </c>
      <c r="P95" s="12" t="s">
        <v>21</v>
      </c>
    </row>
    <row r="96" spans="1:16" ht="16.350000000000001" customHeight="1" x14ac:dyDescent="0.25">
      <c r="A96" s="12">
        <v>54935</v>
      </c>
      <c r="B96" s="12">
        <v>95</v>
      </c>
      <c r="C96" s="12" t="s">
        <v>37</v>
      </c>
      <c r="D96" s="12" t="s">
        <v>18</v>
      </c>
      <c r="E96" s="12" t="s">
        <v>17</v>
      </c>
      <c r="F96" s="12">
        <v>5</v>
      </c>
      <c r="G96" s="12" t="str">
        <f t="shared" si="5"/>
        <v>2</v>
      </c>
      <c r="L96" s="12">
        <v>9</v>
      </c>
      <c r="M96" s="12">
        <v>54935</v>
      </c>
      <c r="P96" s="12" t="s">
        <v>20</v>
      </c>
    </row>
    <row r="97" spans="1:16" ht="16.350000000000001" customHeight="1" x14ac:dyDescent="0.25">
      <c r="A97" s="12">
        <v>54936</v>
      </c>
      <c r="B97" s="12">
        <v>96</v>
      </c>
      <c r="C97" s="12" t="s">
        <v>37</v>
      </c>
      <c r="D97" s="12" t="s">
        <v>18</v>
      </c>
      <c r="E97" s="12" t="s">
        <v>17</v>
      </c>
      <c r="F97" s="12">
        <v>5</v>
      </c>
      <c r="G97" s="12" t="str">
        <f t="shared" si="5"/>
        <v>2</v>
      </c>
      <c r="L97" s="12">
        <v>6</v>
      </c>
      <c r="M97" s="12">
        <v>54936</v>
      </c>
      <c r="P97" s="12" t="s">
        <v>16</v>
      </c>
    </row>
    <row r="98" spans="1:16" ht="16.350000000000001" customHeight="1" x14ac:dyDescent="0.25">
      <c r="A98" s="13">
        <v>55110</v>
      </c>
      <c r="B98" s="12">
        <v>97</v>
      </c>
      <c r="C98" s="13" t="s">
        <v>19</v>
      </c>
      <c r="D98" s="12" t="s">
        <v>18</v>
      </c>
      <c r="E98" s="12" t="s">
        <v>17</v>
      </c>
      <c r="F98" s="12">
        <v>5</v>
      </c>
      <c r="G98" s="12" t="str">
        <f t="shared" ref="G98:G114" si="8">IF(E98="1ºC","1",IF(E98="2ºC","2","1/2"))</f>
        <v>2</v>
      </c>
      <c r="L98" s="12">
        <v>4.5</v>
      </c>
      <c r="M98" s="12">
        <v>55110</v>
      </c>
      <c r="P98" s="12" t="s">
        <v>36</v>
      </c>
    </row>
    <row r="99" spans="1:16" ht="16.350000000000001" customHeight="1" x14ac:dyDescent="0.25">
      <c r="A99" s="13">
        <v>55111</v>
      </c>
      <c r="B99" s="12">
        <v>98</v>
      </c>
      <c r="C99" s="13" t="s">
        <v>19</v>
      </c>
      <c r="D99" s="12" t="s">
        <v>18</v>
      </c>
      <c r="E99" s="12" t="s">
        <v>17</v>
      </c>
      <c r="F99" s="12">
        <v>5</v>
      </c>
      <c r="G99" s="12" t="str">
        <f t="shared" si="8"/>
        <v>2</v>
      </c>
      <c r="L99" s="12">
        <v>4.5</v>
      </c>
      <c r="M99" s="12">
        <v>55111</v>
      </c>
      <c r="P99" s="12" t="s">
        <v>35</v>
      </c>
    </row>
    <row r="100" spans="1:16" ht="16.350000000000001" customHeight="1" x14ac:dyDescent="0.25">
      <c r="A100" s="13">
        <v>55112</v>
      </c>
      <c r="B100" s="12">
        <v>99</v>
      </c>
      <c r="C100" s="13" t="s">
        <v>19</v>
      </c>
      <c r="D100" s="12" t="s">
        <v>18</v>
      </c>
      <c r="E100" s="12" t="s">
        <v>22</v>
      </c>
      <c r="F100" s="12">
        <v>5</v>
      </c>
      <c r="G100" s="12" t="str">
        <f t="shared" si="8"/>
        <v>1</v>
      </c>
      <c r="L100" s="12">
        <v>3</v>
      </c>
      <c r="M100" s="12">
        <v>55112</v>
      </c>
      <c r="P100" s="12" t="s">
        <v>34</v>
      </c>
    </row>
    <row r="101" spans="1:16" ht="16.350000000000001" customHeight="1" x14ac:dyDescent="0.25">
      <c r="A101" s="13">
        <v>55113</v>
      </c>
      <c r="B101" s="12">
        <v>100</v>
      </c>
      <c r="C101" s="13" t="s">
        <v>19</v>
      </c>
      <c r="D101" s="12" t="s">
        <v>18</v>
      </c>
      <c r="E101" s="12" t="s">
        <v>22</v>
      </c>
      <c r="F101" s="12">
        <v>5</v>
      </c>
      <c r="G101" s="12" t="str">
        <f t="shared" si="8"/>
        <v>1</v>
      </c>
      <c r="L101" s="12">
        <v>3</v>
      </c>
      <c r="M101" s="12">
        <v>55113</v>
      </c>
      <c r="P101" s="12" t="s">
        <v>33</v>
      </c>
    </row>
    <row r="102" spans="1:16" ht="16.350000000000001" customHeight="1" x14ac:dyDescent="0.25">
      <c r="A102" s="13">
        <v>55114</v>
      </c>
      <c r="B102" s="12">
        <v>101</v>
      </c>
      <c r="C102" s="13" t="s">
        <v>19</v>
      </c>
      <c r="D102" s="12" t="s">
        <v>18</v>
      </c>
      <c r="E102" s="12" t="s">
        <v>22</v>
      </c>
      <c r="F102" s="12">
        <v>5</v>
      </c>
      <c r="G102" s="12" t="str">
        <f t="shared" si="8"/>
        <v>1</v>
      </c>
      <c r="L102" s="12">
        <v>3</v>
      </c>
      <c r="M102" s="12">
        <v>55114</v>
      </c>
      <c r="P102" s="12" t="s">
        <v>32</v>
      </c>
    </row>
    <row r="103" spans="1:16" ht="16.350000000000001" customHeight="1" x14ac:dyDescent="0.25">
      <c r="A103" s="13">
        <v>55115</v>
      </c>
      <c r="B103" s="12">
        <v>102</v>
      </c>
      <c r="C103" s="13" t="s">
        <v>19</v>
      </c>
      <c r="D103" s="12" t="s">
        <v>18</v>
      </c>
      <c r="E103" s="12" t="s">
        <v>22</v>
      </c>
      <c r="F103" s="12">
        <v>5</v>
      </c>
      <c r="G103" s="12" t="str">
        <f t="shared" si="8"/>
        <v>1</v>
      </c>
      <c r="L103" s="12">
        <v>3</v>
      </c>
      <c r="M103" s="12">
        <v>55115</v>
      </c>
      <c r="P103" s="12" t="s">
        <v>31</v>
      </c>
    </row>
    <row r="104" spans="1:16" ht="16.350000000000001" customHeight="1" x14ac:dyDescent="0.25">
      <c r="A104" s="13">
        <v>55116</v>
      </c>
      <c r="B104" s="12">
        <v>103</v>
      </c>
      <c r="C104" s="13" t="s">
        <v>19</v>
      </c>
      <c r="D104" s="12" t="s">
        <v>18</v>
      </c>
      <c r="E104" s="12" t="s">
        <v>17</v>
      </c>
      <c r="F104" s="12">
        <v>5</v>
      </c>
      <c r="G104" s="12" t="str">
        <f t="shared" si="8"/>
        <v>2</v>
      </c>
      <c r="L104" s="12">
        <v>3</v>
      </c>
      <c r="M104" s="12">
        <v>55116</v>
      </c>
      <c r="P104" s="12" t="s">
        <v>30</v>
      </c>
    </row>
    <row r="105" spans="1:16" ht="16.350000000000001" customHeight="1" x14ac:dyDescent="0.25">
      <c r="A105" s="13">
        <v>55117</v>
      </c>
      <c r="B105" s="12">
        <v>104</v>
      </c>
      <c r="C105" s="13" t="s">
        <v>19</v>
      </c>
      <c r="D105" s="12" t="s">
        <v>18</v>
      </c>
      <c r="E105" s="12" t="s">
        <v>22</v>
      </c>
      <c r="F105" s="12">
        <v>5</v>
      </c>
      <c r="G105" s="12" t="str">
        <f t="shared" si="8"/>
        <v>1</v>
      </c>
      <c r="L105" s="12">
        <v>3</v>
      </c>
      <c r="M105" s="12">
        <v>55117</v>
      </c>
      <c r="P105" s="12" t="s">
        <v>29</v>
      </c>
    </row>
    <row r="106" spans="1:16" ht="16.350000000000001" customHeight="1" x14ac:dyDescent="0.25">
      <c r="A106" s="13">
        <v>55118</v>
      </c>
      <c r="B106" s="12">
        <v>105</v>
      </c>
      <c r="C106" s="13" t="s">
        <v>19</v>
      </c>
      <c r="D106" s="12" t="s">
        <v>18</v>
      </c>
      <c r="E106" s="12" t="s">
        <v>22</v>
      </c>
      <c r="F106" s="12">
        <v>5</v>
      </c>
      <c r="G106" s="12" t="str">
        <f t="shared" si="8"/>
        <v>1</v>
      </c>
      <c r="L106" s="12">
        <v>6</v>
      </c>
      <c r="M106" s="12">
        <v>55118</v>
      </c>
      <c r="P106" s="12" t="s">
        <v>28</v>
      </c>
    </row>
    <row r="107" spans="1:16" ht="16.350000000000001" customHeight="1" x14ac:dyDescent="0.25">
      <c r="A107" s="13">
        <v>55119</v>
      </c>
      <c r="B107" s="12">
        <v>106</v>
      </c>
      <c r="C107" s="13" t="s">
        <v>19</v>
      </c>
      <c r="D107" s="12" t="s">
        <v>18</v>
      </c>
      <c r="E107" s="12" t="s">
        <v>22</v>
      </c>
      <c r="F107" s="12">
        <v>5</v>
      </c>
      <c r="G107" s="12" t="str">
        <f t="shared" si="8"/>
        <v>1</v>
      </c>
      <c r="L107" s="12">
        <v>3</v>
      </c>
      <c r="M107" s="12">
        <v>55119</v>
      </c>
      <c r="P107" s="12" t="s">
        <v>27</v>
      </c>
    </row>
    <row r="108" spans="1:16" ht="16.350000000000001" customHeight="1" x14ac:dyDescent="0.25">
      <c r="A108" s="13">
        <v>55120</v>
      </c>
      <c r="B108" s="12">
        <v>107</v>
      </c>
      <c r="C108" s="13" t="s">
        <v>19</v>
      </c>
      <c r="D108" s="12" t="s">
        <v>18</v>
      </c>
      <c r="E108" s="12" t="s">
        <v>22</v>
      </c>
      <c r="F108" s="12">
        <v>5</v>
      </c>
      <c r="G108" s="12" t="str">
        <f t="shared" si="8"/>
        <v>1</v>
      </c>
      <c r="L108" s="12">
        <v>3</v>
      </c>
      <c r="M108" s="12">
        <v>55120</v>
      </c>
      <c r="P108" s="12" t="s">
        <v>26</v>
      </c>
    </row>
    <row r="109" spans="1:16" ht="16.350000000000001" customHeight="1" x14ac:dyDescent="0.25">
      <c r="A109" s="13">
        <v>55121</v>
      </c>
      <c r="B109" s="12">
        <v>108</v>
      </c>
      <c r="C109" s="13" t="s">
        <v>19</v>
      </c>
      <c r="D109" s="12" t="s">
        <v>18</v>
      </c>
      <c r="E109" s="12" t="s">
        <v>17</v>
      </c>
      <c r="F109" s="12">
        <v>5</v>
      </c>
      <c r="G109" s="12" t="str">
        <f t="shared" si="8"/>
        <v>2</v>
      </c>
      <c r="L109" s="12">
        <v>3</v>
      </c>
      <c r="M109" s="12">
        <v>55121</v>
      </c>
      <c r="P109" s="12" t="s">
        <v>25</v>
      </c>
    </row>
    <row r="110" spans="1:16" ht="16.350000000000001" customHeight="1" x14ac:dyDescent="0.25">
      <c r="A110" s="13">
        <v>55122</v>
      </c>
      <c r="B110" s="12">
        <v>109</v>
      </c>
      <c r="C110" s="13" t="s">
        <v>19</v>
      </c>
      <c r="D110" s="12" t="s">
        <v>18</v>
      </c>
      <c r="E110" s="12" t="s">
        <v>22</v>
      </c>
      <c r="F110" s="12">
        <v>5</v>
      </c>
      <c r="G110" s="12" t="str">
        <f t="shared" si="8"/>
        <v>1</v>
      </c>
      <c r="L110" s="12">
        <v>3</v>
      </c>
      <c r="M110" s="12">
        <v>55122</v>
      </c>
      <c r="P110" s="12" t="s">
        <v>24</v>
      </c>
    </row>
    <row r="111" spans="1:16" ht="16.350000000000001" customHeight="1" x14ac:dyDescent="0.25">
      <c r="A111" s="13">
        <v>55123</v>
      </c>
      <c r="B111" s="12">
        <v>110</v>
      </c>
      <c r="C111" s="13" t="s">
        <v>19</v>
      </c>
      <c r="D111" s="12" t="s">
        <v>18</v>
      </c>
      <c r="E111" s="12" t="s">
        <v>22</v>
      </c>
      <c r="F111" s="12">
        <v>5</v>
      </c>
      <c r="G111" s="12" t="str">
        <f t="shared" si="8"/>
        <v>1</v>
      </c>
      <c r="L111" s="12">
        <v>3</v>
      </c>
      <c r="M111" s="12">
        <v>55123</v>
      </c>
      <c r="P111" s="12" t="s">
        <v>23</v>
      </c>
    </row>
    <row r="112" spans="1:16" ht="16.350000000000001" customHeight="1" x14ac:dyDescent="0.25">
      <c r="A112" s="13">
        <v>55124</v>
      </c>
      <c r="B112" s="12">
        <v>111</v>
      </c>
      <c r="C112" s="13" t="s">
        <v>19</v>
      </c>
      <c r="D112" s="12" t="s">
        <v>18</v>
      </c>
      <c r="E112" s="12" t="s">
        <v>22</v>
      </c>
      <c r="F112" s="12">
        <v>5</v>
      </c>
      <c r="G112" s="12" t="str">
        <f t="shared" si="8"/>
        <v>1</v>
      </c>
      <c r="L112" s="12">
        <v>3</v>
      </c>
      <c r="M112" s="12">
        <v>55124</v>
      </c>
      <c r="P112" s="12" t="s">
        <v>21</v>
      </c>
    </row>
    <row r="113" spans="1:16" ht="16.350000000000001" customHeight="1" x14ac:dyDescent="0.25">
      <c r="A113" s="13">
        <v>55125</v>
      </c>
      <c r="B113" s="12">
        <v>112</v>
      </c>
      <c r="C113" s="13" t="s">
        <v>19</v>
      </c>
      <c r="D113" s="12" t="s">
        <v>18</v>
      </c>
      <c r="E113" s="12" t="s">
        <v>17</v>
      </c>
      <c r="F113" s="12">
        <v>5</v>
      </c>
      <c r="G113" s="12" t="str">
        <f t="shared" si="8"/>
        <v>2</v>
      </c>
      <c r="L113" s="12">
        <v>9</v>
      </c>
      <c r="M113" s="12">
        <v>55125</v>
      </c>
      <c r="P113" s="12" t="s">
        <v>20</v>
      </c>
    </row>
    <row r="114" spans="1:16" ht="16.350000000000001" customHeight="1" x14ac:dyDescent="0.25">
      <c r="A114" s="13">
        <v>55126</v>
      </c>
      <c r="B114" s="12">
        <v>113</v>
      </c>
      <c r="C114" s="13" t="s">
        <v>19</v>
      </c>
      <c r="D114" s="12" t="s">
        <v>18</v>
      </c>
      <c r="E114" s="12" t="s">
        <v>17</v>
      </c>
      <c r="F114" s="12">
        <v>5</v>
      </c>
      <c r="G114" s="12" t="str">
        <f t="shared" si="8"/>
        <v>2</v>
      </c>
      <c r="L114" s="12">
        <v>6</v>
      </c>
      <c r="M114" s="12">
        <v>55126</v>
      </c>
      <c r="P114" s="12" t="s">
        <v>16</v>
      </c>
    </row>
  </sheetData>
  <autoFilter ref="A1:S114" xr:uid="{00000000-0009-0000-0000-000001000000}"/>
  <conditionalFormatting sqref="G2:G114">
    <cfRule type="cellIs" dxfId="16" priority="1" operator="equal">
      <formula>"1/2"</formula>
    </cfRule>
    <cfRule type="cellIs" dxfId="15" priority="2" operator="equal">
      <formula>"2"</formula>
    </cfRule>
    <cfRule type="cellIs" dxfId="14" priority="3" operator="equal">
      <formula>"1"</formula>
    </cfRule>
  </conditionalFormatting>
  <conditionalFormatting sqref="H11">
    <cfRule type="cellIs" dxfId="13" priority="58" operator="equal">
      <formula>"Bas"</formula>
    </cfRule>
  </conditionalFormatting>
  <conditionalFormatting sqref="H30:H80">
    <cfRule type="cellIs" dxfId="12" priority="53" operator="equal">
      <formula>"Opt_m"</formula>
    </cfRule>
    <cfRule type="cellIs" dxfId="11" priority="54" operator="equal">
      <formula>"Optat"</formula>
    </cfRule>
    <cfRule type="cellIs" dxfId="10" priority="55" operator="equal">
      <formula>"Oblig"</formula>
    </cfRule>
    <cfRule type="cellIs" dxfId="9" priority="56" operator="equal">
      <formula>"Ob_M"</formula>
    </cfRule>
  </conditionalFormatting>
  <conditionalFormatting sqref="H2:J80">
    <cfRule type="cellIs" dxfId="8" priority="20" operator="equal">
      <formula>"Bas"</formula>
    </cfRule>
  </conditionalFormatting>
  <conditionalFormatting sqref="H2:K80">
    <cfRule type="cellIs" dxfId="7" priority="4" operator="equal">
      <formula>"Oblig"</formula>
    </cfRule>
    <cfRule type="cellIs" dxfId="6" priority="5" operator="equal">
      <formula>"Ob_M"</formula>
    </cfRule>
    <cfRule type="cellIs" dxfId="5" priority="6" operator="equal">
      <formula>"Opt_m"</formula>
    </cfRule>
    <cfRule type="cellIs" dxfId="4" priority="7" operator="equal">
      <formula>"Optat"</formula>
    </cfRule>
  </conditionalFormatting>
  <conditionalFormatting sqref="I22:K79">
    <cfRule type="cellIs" dxfId="3" priority="99" operator="equal">
      <formula>"Oblig"</formula>
    </cfRule>
    <cfRule type="cellIs" dxfId="2" priority="100" operator="equal">
      <formula>"Ob_M"</formula>
    </cfRule>
    <cfRule type="cellIs" dxfId="1" priority="101" operator="equal">
      <formula>"Opt_m"</formula>
    </cfRule>
    <cfRule type="cellIs" dxfId="0" priority="102" operator="equal">
      <formula>"Optat"</formula>
    </cfRule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Ficha_emparejamiento</vt:lpstr>
      <vt:lpstr>TablaAsig</vt:lpstr>
    </vt:vector>
  </TitlesOfParts>
  <Company>UVa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GuillermoA</dc:creator>
  <dc:description/>
  <cp:lastModifiedBy>GUILLERMO ALEIXANDRE MENDIZABAL</cp:lastModifiedBy>
  <cp:revision>3</cp:revision>
  <dcterms:created xsi:type="dcterms:W3CDTF">2020-11-06T15:10:15Z</dcterms:created>
  <dcterms:modified xsi:type="dcterms:W3CDTF">2023-12-05T16:34:50Z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